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75" windowWidth="15420" windowHeight="3840" tabRatio="817" activeTab="0"/>
  </bookViews>
  <sheets>
    <sheet name="目次" sheetId="1" r:id="rId1"/>
    <sheet name="全社連結PL" sheetId="2" r:id="rId2"/>
    <sheet name="IAB" sheetId="3" r:id="rId3"/>
    <sheet name="EMC" sheetId="4" r:id="rId4"/>
    <sheet name="AEC" sheetId="5" r:id="rId5"/>
    <sheet name="SSB" sheetId="6" r:id="rId6"/>
    <sheet name="HCB" sheetId="7" r:id="rId7"/>
    <sheet name="その他" sheetId="8" r:id="rId8"/>
    <sheet name="消去調整他" sheetId="9" r:id="rId9"/>
    <sheet name="売上CP別" sheetId="10" r:id="rId10"/>
    <sheet name="売上地域別" sheetId="11" r:id="rId11"/>
    <sheet name="売上CP別・地域別構成比" sheetId="12" r:id="rId12"/>
    <sheet name="営業利益CP別" sheetId="13" r:id="rId13"/>
    <sheet name="営業利益地域別" sheetId="14" r:id="rId14"/>
  </sheets>
  <definedNames>
    <definedName name="_xlnm.Print_Area" localSheetId="4">'AEC'!$A$1:$W$42</definedName>
    <definedName name="_xlnm.Print_Area" localSheetId="3">'EMC'!$A$1:$W$42</definedName>
    <definedName name="_xlnm.Print_Area" localSheetId="6">'HCB'!$A$1:$W$42</definedName>
    <definedName name="_xlnm.Print_Area" localSheetId="2">'IAB'!$A$1:$W$35</definedName>
    <definedName name="_xlnm.Print_Area" localSheetId="5">'SSB'!$A$1:$W$43</definedName>
    <definedName name="_xlnm.Print_Area" localSheetId="7">'その他'!$A$1:$W$41</definedName>
    <definedName name="_xlnm.Print_Area" localSheetId="12">'営業利益CP別'!$A$1:$W$28</definedName>
    <definedName name="_xlnm.Print_Area" localSheetId="13">'営業利益地域別'!$A$1:$W$25</definedName>
    <definedName name="_xlnm.Print_Area" localSheetId="8">'消去調整他'!$A$1:$W$41</definedName>
    <definedName name="_xlnm.Print_Area" localSheetId="1">'全社連結PL'!$A$1:$W$53</definedName>
    <definedName name="_xlnm.Print_Area" localSheetId="9">'売上CP別'!$A$1:$W$38</definedName>
    <definedName name="_xlnm.Print_Area" localSheetId="11">'売上CP別・地域別構成比'!$A$1:$W$54</definedName>
    <definedName name="_xlnm.Print_Area" localSheetId="10">'売上地域別'!$A$1:$W$38</definedName>
    <definedName name="_xlnm.Print_Area" localSheetId="0">'目次'!$A$1:$M$43</definedName>
  </definedNames>
  <calcPr fullCalcOnLoad="1"/>
</workbook>
</file>

<file path=xl/sharedStrings.xml><?xml version="1.0" encoding="utf-8"?>
<sst xmlns="http://schemas.openxmlformats.org/spreadsheetml/2006/main" count="726" uniqueCount="180">
  <si>
    <t>　　（単位：億円）</t>
  </si>
  <si>
    <t>実績</t>
  </si>
  <si>
    <t>売上高</t>
  </si>
  <si>
    <t>売上原価</t>
  </si>
  <si>
    <t>売上総利益</t>
  </si>
  <si>
    <t>営業利益</t>
  </si>
  <si>
    <t>EURO</t>
  </si>
  <si>
    <t>設備投資</t>
  </si>
  <si>
    <t>減価償却費</t>
  </si>
  <si>
    <t>全社</t>
  </si>
  <si>
    <t>地域別売上</t>
  </si>
  <si>
    <t>国内売上</t>
  </si>
  <si>
    <t>海外売上</t>
  </si>
  <si>
    <t>売上総合計</t>
  </si>
  <si>
    <t>個別項目</t>
  </si>
  <si>
    <t>（単位：％）</t>
  </si>
  <si>
    <t>外為(期中平均ﾚｰﾄ)</t>
  </si>
  <si>
    <t>カンパニー別売上</t>
  </si>
  <si>
    <t>構成比率</t>
  </si>
  <si>
    <t>地域別売上構成比</t>
  </si>
  <si>
    <t>目次</t>
  </si>
  <si>
    <t>売上　カンパニー別</t>
  </si>
  <si>
    <t>売上　地域別</t>
  </si>
  <si>
    <t>売上　カンパニーごと地域構成比</t>
  </si>
  <si>
    <t>営業利益　カンパニー別</t>
  </si>
  <si>
    <t>販管費（合計）比率</t>
  </si>
  <si>
    <t>営業利益率</t>
  </si>
  <si>
    <t>その他販管費</t>
  </si>
  <si>
    <t>販管費合計</t>
  </si>
  <si>
    <r>
      <t>R&amp;D</t>
    </r>
    <r>
      <rPr>
        <sz val="11"/>
        <rFont val="ＭＳ Ｐゴシック"/>
        <family val="3"/>
      </rPr>
      <t>費</t>
    </r>
  </si>
  <si>
    <t>Ｒ＆Ｄ費比率</t>
  </si>
  <si>
    <t>その他販管費比率</t>
  </si>
  <si>
    <t>売上総利益率</t>
  </si>
  <si>
    <t>第1A</t>
  </si>
  <si>
    <t>上期A</t>
  </si>
  <si>
    <t>第3A</t>
  </si>
  <si>
    <t>第4A</t>
  </si>
  <si>
    <t>下期A</t>
  </si>
  <si>
    <t>通期A</t>
  </si>
  <si>
    <t>＊セグメントの名称＊</t>
  </si>
  <si>
    <t>　　（単位：円）</t>
  </si>
  <si>
    <t xml:space="preserve">注意 </t>
  </si>
  <si>
    <t>外為(期中平均ﾚｰﾄ）</t>
  </si>
  <si>
    <t>営業外収支</t>
  </si>
  <si>
    <t>第2A</t>
  </si>
  <si>
    <t>四半期別　連結　PL概要</t>
  </si>
  <si>
    <t>税引前利益</t>
  </si>
  <si>
    <t>法人税等</t>
  </si>
  <si>
    <t>当期利益</t>
  </si>
  <si>
    <t>･･･</t>
  </si>
  <si>
    <t>･･･</t>
  </si>
  <si>
    <t>･･･</t>
  </si>
  <si>
    <t>･･･</t>
  </si>
  <si>
    <t>　　　　なお、業績に影響を与える要因はこれらに限定されるものではありません。 　　</t>
  </si>
  <si>
    <t>　</t>
  </si>
  <si>
    <t>US$</t>
  </si>
  <si>
    <t>通期</t>
  </si>
  <si>
    <t>通期</t>
  </si>
  <si>
    <t>通期</t>
  </si>
  <si>
    <t>少数株主・持分法投資損益</t>
  </si>
  <si>
    <t>実績</t>
  </si>
  <si>
    <t>第2</t>
  </si>
  <si>
    <t>第3</t>
  </si>
  <si>
    <t>第4</t>
  </si>
  <si>
    <t>上期</t>
  </si>
  <si>
    <t>下期</t>
  </si>
  <si>
    <t>通期</t>
  </si>
  <si>
    <t>第2A</t>
  </si>
  <si>
    <t>-</t>
  </si>
  <si>
    <t xml:space="preserve">　１．　当社の連結決算は米国会計基準を採用しています。 </t>
  </si>
  <si>
    <t>US$</t>
  </si>
  <si>
    <t>カンパニーごと</t>
  </si>
  <si>
    <t>通期</t>
  </si>
  <si>
    <t>地域別営業利益</t>
  </si>
  <si>
    <t>営業利益　地域別</t>
  </si>
  <si>
    <t>営業利益総合計</t>
  </si>
  <si>
    <t>消去又は全社</t>
  </si>
  <si>
    <t>米州</t>
  </si>
  <si>
    <t>中華圏</t>
  </si>
  <si>
    <t>　　　　　　　　　</t>
  </si>
  <si>
    <t>＊エリアの名称＊</t>
  </si>
  <si>
    <r>
      <t>中華圏：</t>
    </r>
    <r>
      <rPr>
        <sz val="12"/>
        <rFont val="ＭＳ Ｐゴシック"/>
        <family val="3"/>
      </rPr>
      <t>中国、台湾、香港を含む</t>
    </r>
  </si>
  <si>
    <r>
      <t>米州：</t>
    </r>
    <r>
      <rPr>
        <sz val="12"/>
        <rFont val="ＭＳ Ｐゴシック"/>
        <family val="3"/>
      </rPr>
      <t>北米、中米、南米を含む</t>
    </r>
  </si>
  <si>
    <t>直接輸出</t>
  </si>
  <si>
    <t>通期</t>
  </si>
  <si>
    <r>
      <t>欧州：</t>
    </r>
    <r>
      <rPr>
        <sz val="12"/>
        <rFont val="ＭＳ Ｐゴシック"/>
        <family val="3"/>
      </rPr>
      <t>ヨーロッパ、ロシア、アフリカ、中東を含む</t>
    </r>
  </si>
  <si>
    <t>欧州</t>
  </si>
  <si>
    <t>第1A</t>
  </si>
  <si>
    <t>　資本的支出を適用</t>
  </si>
  <si>
    <r>
      <t>東南アジア他：</t>
    </r>
    <r>
      <rPr>
        <sz val="12"/>
        <rFont val="ＭＳ Ｐゴシック"/>
        <family val="3"/>
      </rPr>
      <t>東南アジア、韓国、インド、オセアニアを含む</t>
    </r>
  </si>
  <si>
    <r>
      <t>東南アジア他</t>
    </r>
    <r>
      <rPr>
        <sz val="11"/>
        <rFont val="ＭＳ Ｐゴシック"/>
        <family val="3"/>
      </rPr>
      <t xml:space="preserve"> </t>
    </r>
  </si>
  <si>
    <t>第1</t>
  </si>
  <si>
    <t>第1</t>
  </si>
  <si>
    <t>第2</t>
  </si>
  <si>
    <t>第3</t>
  </si>
  <si>
    <t>第4</t>
  </si>
  <si>
    <t>上期</t>
  </si>
  <si>
    <t>下期</t>
  </si>
  <si>
    <t>第3E</t>
  </si>
  <si>
    <t>第4E</t>
  </si>
  <si>
    <t>下期E</t>
  </si>
  <si>
    <t>通期E</t>
  </si>
  <si>
    <t>日本</t>
  </si>
  <si>
    <t>海外</t>
  </si>
  <si>
    <t>　４．　業績予想などは、当社が現時点で入手可能な情報と、合理的であると判断する一定の前提に基づいており、</t>
  </si>
  <si>
    <t>直接輸出</t>
  </si>
  <si>
    <t>第2A</t>
  </si>
  <si>
    <t>上期A</t>
  </si>
  <si>
    <t>第1A</t>
  </si>
  <si>
    <t>第2E</t>
  </si>
  <si>
    <t>第3E</t>
  </si>
  <si>
    <t>第4E</t>
  </si>
  <si>
    <t>上期E</t>
  </si>
  <si>
    <t>下期E</t>
  </si>
  <si>
    <t>通期E</t>
  </si>
  <si>
    <t>上期A</t>
  </si>
  <si>
    <t>下期E</t>
  </si>
  <si>
    <t>通期E</t>
  </si>
  <si>
    <t>上期実績及び見通し</t>
  </si>
  <si>
    <t>1Q実績及び前回見通し</t>
  </si>
  <si>
    <t>(2012年10月30日発表)</t>
  </si>
  <si>
    <t>(2012年7月30日発表)</t>
  </si>
  <si>
    <r>
      <t>（10月</t>
    </r>
    <r>
      <rPr>
        <sz val="11"/>
        <rFont val="ＭＳ Ｐゴシック"/>
        <family val="3"/>
      </rPr>
      <t>30</t>
    </r>
    <r>
      <rPr>
        <sz val="11"/>
        <rFont val="ＭＳ Ｐゴシック"/>
        <family val="3"/>
      </rPr>
      <t>日発表値と7月</t>
    </r>
    <r>
      <rPr>
        <sz val="11"/>
        <rFont val="ＭＳ Ｐゴシック"/>
        <family val="3"/>
      </rPr>
      <t>30</t>
    </r>
    <r>
      <rPr>
        <sz val="11"/>
        <rFont val="ＭＳ Ｐゴシック"/>
        <family val="3"/>
      </rPr>
      <t>日発表値との比較）</t>
    </r>
  </si>
  <si>
    <r>
      <t>（10月</t>
    </r>
    <r>
      <rPr>
        <sz val="11"/>
        <rFont val="ＭＳ Ｐゴシック"/>
        <family val="3"/>
      </rPr>
      <t>30</t>
    </r>
    <r>
      <rPr>
        <sz val="11"/>
        <rFont val="ＭＳ Ｐゴシック"/>
        <family val="3"/>
      </rPr>
      <t>日発表値と前年実績との比較）</t>
    </r>
  </si>
  <si>
    <t>2012年度　</t>
  </si>
  <si>
    <t>2012年度</t>
  </si>
  <si>
    <t>2011年度</t>
  </si>
  <si>
    <r>
      <t>201</t>
    </r>
    <r>
      <rPr>
        <sz val="11"/>
        <rFont val="ＭＳ Ｐゴシック"/>
        <family val="3"/>
      </rPr>
      <t>2年度</t>
    </r>
    <r>
      <rPr>
        <sz val="11"/>
        <rFont val="ＭＳ Ｐゴシック"/>
        <family val="3"/>
      </rPr>
      <t>上期実績及び見通し　と　201</t>
    </r>
    <r>
      <rPr>
        <sz val="11"/>
        <rFont val="ＭＳ Ｐゴシック"/>
        <family val="3"/>
      </rPr>
      <t>1年度</t>
    </r>
    <r>
      <rPr>
        <sz val="11"/>
        <rFont val="ＭＳ Ｐゴシック"/>
        <family val="3"/>
      </rPr>
      <t>との比較</t>
    </r>
  </si>
  <si>
    <t>制御機器事業</t>
  </si>
  <si>
    <t>電子部品事業</t>
  </si>
  <si>
    <t>車載事業</t>
  </si>
  <si>
    <t>社会システム事業</t>
  </si>
  <si>
    <t>ヘルスケア事業</t>
  </si>
  <si>
    <t>その他事業</t>
  </si>
  <si>
    <t>消去調整他</t>
  </si>
  <si>
    <t>　５．　当資料は2012年10月30日に作成・発表したものです。</t>
  </si>
  <si>
    <t>-</t>
  </si>
  <si>
    <t>　　２０１２年度 第２四半期　オムロングループ財務データ集</t>
  </si>
  <si>
    <r>
      <t>制御機器事業(IAB)：</t>
    </r>
    <r>
      <rPr>
        <sz val="12"/>
        <rFont val="ＭＳ Ｐゴシック"/>
        <family val="3"/>
      </rPr>
      <t>インダストリアルオートメーションビジネス</t>
    </r>
  </si>
  <si>
    <r>
      <t>電子部品事業(EMC)：</t>
    </r>
    <r>
      <rPr>
        <sz val="12"/>
        <rFont val="ＭＳ Ｐゴシック"/>
        <family val="3"/>
      </rPr>
      <t>エレクトロニック＆メカニカルコンポーネンツビジネス</t>
    </r>
  </si>
  <si>
    <r>
      <t>車載事業(AEC)：</t>
    </r>
    <r>
      <rPr>
        <sz val="12"/>
        <rFont val="ＭＳ Ｐゴシック"/>
        <family val="3"/>
      </rPr>
      <t>オートモーティブエレクトロニックコンポーネンツビジネス</t>
    </r>
  </si>
  <si>
    <r>
      <t>社会システム事業(SSB)：</t>
    </r>
    <r>
      <rPr>
        <sz val="12"/>
        <rFont val="ＭＳ Ｐゴシック"/>
        <family val="3"/>
      </rPr>
      <t>ソーシアルシステムズ・ソリューション＆サービスビジネス</t>
    </r>
  </si>
  <si>
    <r>
      <t>ヘルスケア事業(HCB)：</t>
    </r>
    <r>
      <rPr>
        <sz val="12"/>
        <rFont val="ＭＳ Ｐゴシック"/>
        <family val="3"/>
      </rPr>
      <t>ヘルスケアビジネス</t>
    </r>
  </si>
  <si>
    <r>
      <t>その他事業：</t>
    </r>
    <r>
      <rPr>
        <sz val="12"/>
        <rFont val="ＭＳ Ｐゴシック"/>
        <family val="3"/>
      </rPr>
      <t>環境事業推進本部・電子機器事業本部・バックライト・マイクロデバイス</t>
    </r>
  </si>
  <si>
    <t>制御機器事業
（IAB）</t>
  </si>
  <si>
    <t>電子部品事業
（EMC）</t>
  </si>
  <si>
    <t>車載事業
（AEC）</t>
  </si>
  <si>
    <t>車載事業
（AEC)</t>
  </si>
  <si>
    <t>社会システム事業
（SSB）</t>
  </si>
  <si>
    <t>社会システム事業
（ＳＳＢ）</t>
  </si>
  <si>
    <t>ヘルスケア事業
（HCB）</t>
  </si>
  <si>
    <t>ヘルスケア事業
（ＨＣＢ）</t>
  </si>
  <si>
    <t>売上総合計</t>
  </si>
  <si>
    <t>注）　表中でAは実績、Eは見通し</t>
  </si>
  <si>
    <t>四半期別　制御機器事業（IAB)　PL概要</t>
  </si>
  <si>
    <t>四半期別　電子部品事業（EMC) PL概要</t>
  </si>
  <si>
    <t>四半期別　車載事業(AEC) PL概要</t>
  </si>
  <si>
    <t>四半期別　社会システム事業(SSB) PL概要</t>
  </si>
  <si>
    <t>四半期別　ヘルスケア事業(HCB)　PL概要</t>
  </si>
  <si>
    <t>四半期別　その他事業　PL概要</t>
  </si>
  <si>
    <t>四半期別　消去調整他</t>
  </si>
  <si>
    <r>
      <t>車載事業
（A</t>
    </r>
    <r>
      <rPr>
        <sz val="11"/>
        <rFont val="ＭＳ Ｐゴシック"/>
        <family val="3"/>
      </rPr>
      <t>EC）</t>
    </r>
  </si>
  <si>
    <r>
      <t>社会
システム事業
（S</t>
    </r>
    <r>
      <rPr>
        <sz val="11"/>
        <rFont val="ＭＳ Ｐゴシック"/>
        <family val="3"/>
      </rPr>
      <t>SB）</t>
    </r>
  </si>
  <si>
    <r>
      <t>ヘルスケア事業
（H</t>
    </r>
    <r>
      <rPr>
        <sz val="11"/>
        <rFont val="ＭＳ Ｐゴシック"/>
        <family val="3"/>
      </rPr>
      <t>CB）</t>
    </r>
  </si>
  <si>
    <t xml:space="preserve">　２．　四捨五入により、当財務データ集の数値は「平成25年3月期　第2四半期 決算短信」と異なることがございます。 </t>
  </si>
  <si>
    <t>実績・見通し</t>
  </si>
  <si>
    <t>実績・見通し比</t>
  </si>
  <si>
    <r>
      <t>201</t>
    </r>
    <r>
      <rPr>
        <sz val="11"/>
        <rFont val="ＭＳ Ｐゴシック"/>
        <family val="3"/>
      </rPr>
      <t>2年度</t>
    </r>
    <r>
      <rPr>
        <sz val="11"/>
        <rFont val="ＭＳ Ｐゴシック"/>
        <family val="3"/>
      </rPr>
      <t>上期実績及び見通し　と　</t>
    </r>
    <r>
      <rPr>
        <sz val="11"/>
        <rFont val="ＭＳ Ｐゴシック"/>
        <family val="3"/>
      </rPr>
      <t>1Q実績及び前回見通し</t>
    </r>
    <r>
      <rPr>
        <sz val="11"/>
        <rFont val="ＭＳ Ｐゴシック"/>
        <family val="3"/>
      </rPr>
      <t>との比較　　　　　　　　　　　　　　　　　　　　　　　　　　　　　　</t>
    </r>
  </si>
  <si>
    <t>2012年度上期実績及び見通し　と　1Q実績及び前回見通しとの比較</t>
  </si>
  <si>
    <t>-</t>
  </si>
  <si>
    <t>-</t>
  </si>
  <si>
    <t>-</t>
  </si>
  <si>
    <t xml:space="preserve">　３．　連結子会社数は151社、持分法適用関連会社数は13社です。　 </t>
  </si>
  <si>
    <t>　　　　実際の業績等に影響を与えうる重要な要因には、（a）当社グループの事業領域を取り巻く日本および海外の経済情勢、</t>
  </si>
  <si>
    <t>　　　　（b）当社グループ製品・サービスに対する需要動向、（c）新技術開発・新商品開発における当社グループの能力、</t>
  </si>
  <si>
    <t xml:space="preserve">     　 （d）資金調達環境の大幅な変動、（e）他社との提携・協力関係、（f）為替・株式市場の動向、（g）事故・震災などがあります。</t>
  </si>
  <si>
    <t>　　　　実際の業績はさまざまな要因により、異なる可能性があります。</t>
  </si>
  <si>
    <t>カンパニー別
営業利益</t>
  </si>
  <si>
    <t>カンパニー別
営業利益</t>
  </si>
  <si>
    <t>＊設備投資は連結キャッシュフロー計算書の</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</si>
</sst>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 numFmtId="180" formatCode="#,##0_ "/>
    <numFmt numFmtId="181" formatCode="0.0_);[Red]\(0.0\)"/>
    <numFmt numFmtId="182" formatCode="#,##0.0_ ;[Red]\-#,##0.0\ "/>
    <numFmt numFmtId="183" formatCode="#,##0_);[Red]\(#,##0\)"/>
    <numFmt numFmtId="184" formatCode="0_ "/>
    <numFmt numFmtId="185" formatCode="#,##0.00_ ;[Red]\-#,##0.00\ "/>
    <numFmt numFmtId="186" formatCode="#,##0_ ;[Red]\-#,##0\ "/>
    <numFmt numFmtId="187" formatCode="#,##0_);\(#,##0\)"/>
    <numFmt numFmtId="188" formatCode="0_);[Red]\(0\)"/>
    <numFmt numFmtId="189" formatCode="0;[Red]0"/>
    <numFmt numFmtId="190" formatCode="0_ ;[Red]\-0\ "/>
    <numFmt numFmtId="191" formatCode="###&quot;.&quot;#"/>
    <numFmt numFmtId="192" formatCode="0.0_ ;[Red]\-0.0\ "/>
    <numFmt numFmtId="193" formatCode="0.00_ ;[Red]\-0.00\ "/>
    <numFmt numFmtId="194" formatCode="0.00_);[Red]\(0.00\)"/>
    <numFmt numFmtId="195" formatCode="0.000_);[Red]\(0.000\)"/>
    <numFmt numFmtId="196" formatCode="0.000"/>
    <numFmt numFmtId="197" formatCode="###0&quot;.&quot;0"/>
    <numFmt numFmtId="198" formatCode="###00&quot;.&quot;0"/>
    <numFmt numFmtId="199" formatCode="####0&quot;.&quot;0"/>
    <numFmt numFmtId="200" formatCode="###0&quot;.&quot;00"/>
    <numFmt numFmtId="201" formatCode="###0.0&quot;.&quot;00"/>
    <numFmt numFmtId="202" formatCode="###0.&quot;.&quot;00"/>
    <numFmt numFmtId="203" formatCode="###.&quot;.&quot;;00000000000000000000000000000000"/>
    <numFmt numFmtId="204" formatCode="###.0.&quot;.&quot;;00000000000000000000000000000000.0"/>
    <numFmt numFmtId="205" formatCode="###.0.&quot;.&quot;;00"/>
    <numFmt numFmtId="206" formatCode="0.00_ "/>
    <numFmt numFmtId="207" formatCode="#,##0.0"/>
    <numFmt numFmtId="208" formatCode="0.000%"/>
    <numFmt numFmtId="209" formatCode="0.0000%"/>
    <numFmt numFmtId="210" formatCode="0.00000%"/>
    <numFmt numFmtId="211" formatCode="#,##0.000;[Red]\-#,##0.000"/>
    <numFmt numFmtId="212" formatCode="0.000_ "/>
    <numFmt numFmtId="213" formatCode="0.00000_);[Red]\(0.00000\)"/>
    <numFmt numFmtId="214" formatCode="0.0\P"/>
    <numFmt numFmtId="215" formatCode="0.00\P"/>
    <numFmt numFmtId="216" formatCode="0%\P"/>
    <numFmt numFmtId="217" formatCode="0\P"/>
    <numFmt numFmtId="218" formatCode="0.000\P"/>
    <numFmt numFmtId="219" formatCode="\P"/>
    <numFmt numFmtId="220" formatCode="&quot;Yes&quot;;&quot;Yes&quot;;&quot;No&quot;"/>
    <numFmt numFmtId="221" formatCode="&quot;True&quot;;&quot;True&quot;;&quot;False&quot;"/>
    <numFmt numFmtId="222" formatCode="&quot;On&quot;;&quot;On&quot;;&quot;Off&quot;"/>
    <numFmt numFmtId="223" formatCode="[$€-2]\ #,##0.00_);[Red]\([$€-2]\ #,##0.00\)"/>
    <numFmt numFmtId="224" formatCode="#,##0.0_ "/>
    <numFmt numFmtId="225" formatCode="#,##0.0_)"/>
  </numFmts>
  <fonts count="22">
    <font>
      <sz val="11"/>
      <name val="ＭＳ Ｐゴシック"/>
      <family val="3"/>
    </font>
    <font>
      <sz val="11"/>
      <name val="Arial"/>
      <family val="2"/>
    </font>
    <font>
      <sz val="6"/>
      <name val="ＭＳ Ｐゴシック"/>
      <family val="3"/>
    </font>
    <font>
      <b/>
      <sz val="12"/>
      <name val="ＭＳ Ｐゴシック"/>
      <family val="3"/>
    </font>
    <font>
      <b/>
      <sz val="11"/>
      <name val="Arial"/>
      <family val="2"/>
    </font>
    <font>
      <sz val="12"/>
      <name val="Arial"/>
      <family val="2"/>
    </font>
    <font>
      <b/>
      <sz val="11"/>
      <name val="ＭＳ Ｐゴシック"/>
      <family val="3"/>
    </font>
    <font>
      <sz val="10"/>
      <name val="Arial"/>
      <family val="2"/>
    </font>
    <font>
      <sz val="12"/>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b/>
      <sz val="13"/>
      <name val="ＭＳ Ｐゴシック"/>
      <family val="3"/>
    </font>
    <font>
      <b/>
      <u val="single"/>
      <sz val="24"/>
      <name val="ＭＳ Ｐゴシック"/>
      <family val="3"/>
    </font>
    <font>
      <b/>
      <sz val="16"/>
      <name val="ＭＳ Ｐゴシック"/>
      <family val="3"/>
    </font>
    <font>
      <b/>
      <u val="single"/>
      <sz val="14"/>
      <name val="ＭＳ Ｐゴシック"/>
      <family val="3"/>
    </font>
    <font>
      <b/>
      <sz val="14"/>
      <name val="ＭＳ Ｐゴシック"/>
      <family val="3"/>
    </font>
    <font>
      <b/>
      <sz val="20"/>
      <name val="ＭＳ Ｐゴシック"/>
      <family val="3"/>
    </font>
    <font>
      <sz val="9"/>
      <name val="ＭＳ Ｐゴシック"/>
      <family val="3"/>
    </font>
    <font>
      <b/>
      <sz val="12"/>
      <name val="Arial"/>
      <family val="2"/>
    </font>
    <font>
      <b/>
      <sz val="24"/>
      <name val="ＭＳ Ｐゴシック"/>
      <family val="3"/>
    </font>
    <font>
      <sz val="10"/>
      <name val="ＭＳ Ｐゴシック"/>
      <family val="3"/>
    </font>
  </fonts>
  <fills count="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27"/>
        <bgColor indexed="64"/>
      </patternFill>
    </fill>
  </fills>
  <borders count="201">
    <border>
      <left/>
      <right/>
      <top/>
      <bottom/>
      <diagonal/>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medium"/>
      <top style="medium"/>
      <bottom style="double"/>
    </border>
    <border>
      <left>
        <color indexed="63"/>
      </left>
      <right>
        <color indexed="63"/>
      </right>
      <top style="medium"/>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style="medium"/>
      <top>
        <color indexed="63"/>
      </top>
      <bottom style="medium"/>
    </border>
    <border>
      <left>
        <color indexed="63"/>
      </left>
      <right>
        <color indexed="63"/>
      </right>
      <top style="medium"/>
      <bottom>
        <color indexed="63"/>
      </bottom>
    </border>
    <border>
      <left style="medium"/>
      <right style="medium"/>
      <top style="thin"/>
      <bottom style="double"/>
    </border>
    <border>
      <left>
        <color indexed="63"/>
      </left>
      <right style="medium"/>
      <top>
        <color indexed="63"/>
      </top>
      <bottom style="dotted"/>
    </border>
    <border>
      <left>
        <color indexed="63"/>
      </left>
      <right style="medium"/>
      <top style="medium"/>
      <bottom style="double"/>
    </border>
    <border>
      <left style="medium"/>
      <right style="thin"/>
      <top style="medium"/>
      <bottom style="double"/>
    </border>
    <border>
      <left>
        <color indexed="63"/>
      </left>
      <right>
        <color indexed="63"/>
      </right>
      <top style="medium"/>
      <bottom style="medium"/>
    </border>
    <border>
      <left style="medium"/>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style="thin"/>
      <right style="thin"/>
      <top style="thin"/>
      <bottom style="double"/>
    </border>
    <border>
      <left style="thin"/>
      <right style="thin"/>
      <top>
        <color indexed="63"/>
      </top>
      <bottom style="thin"/>
    </border>
    <border>
      <left style="medium"/>
      <right style="thin"/>
      <top style="double"/>
      <bottom style="medium"/>
    </border>
    <border>
      <left style="thin"/>
      <right style="thin"/>
      <top style="thin"/>
      <bottom style="thin"/>
    </border>
    <border>
      <left style="medium"/>
      <right>
        <color indexed="63"/>
      </right>
      <top style="thin"/>
      <bottom style="medium"/>
    </border>
    <border>
      <left style="medium"/>
      <right style="thin"/>
      <top>
        <color indexed="63"/>
      </top>
      <bottom style="double"/>
    </border>
    <border>
      <left>
        <color indexed="63"/>
      </left>
      <right style="medium"/>
      <top style="thin"/>
      <bottom>
        <color indexed="63"/>
      </bottom>
    </border>
    <border>
      <left style="thin"/>
      <right style="thin"/>
      <top style="medium"/>
      <bottom style="thin"/>
    </border>
    <border>
      <left style="thin"/>
      <right style="thin"/>
      <top style="thin"/>
      <bottom style="medium"/>
    </border>
    <border>
      <left style="medium"/>
      <right style="medium"/>
      <top style="thin"/>
      <bottom style="thin"/>
    </border>
    <border>
      <left style="medium"/>
      <right style="medium"/>
      <top style="double"/>
      <bottom style="medium"/>
    </border>
    <border>
      <left style="thin"/>
      <right style="thin"/>
      <top>
        <color indexed="63"/>
      </top>
      <bottom style="medium"/>
    </border>
    <border>
      <left style="medium"/>
      <right style="medium"/>
      <top>
        <color indexed="63"/>
      </top>
      <bottom style="medium"/>
    </border>
    <border>
      <left style="thin"/>
      <right>
        <color indexed="63"/>
      </right>
      <top style="medium"/>
      <bottom style="thin"/>
    </border>
    <border>
      <left style="medium"/>
      <right style="thin"/>
      <top style="thin"/>
      <bottom style="thin"/>
    </border>
    <border>
      <left style="medium"/>
      <right style="thin"/>
      <top style="thin"/>
      <bottom style="double"/>
    </border>
    <border>
      <left style="thin"/>
      <right style="medium"/>
      <top style="thin"/>
      <bottom style="double"/>
    </border>
    <border>
      <left>
        <color indexed="63"/>
      </left>
      <right style="thin"/>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tted"/>
    </border>
    <border>
      <left style="medium"/>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double"/>
    </border>
    <border>
      <left style="medium"/>
      <right style="medium"/>
      <top style="thin"/>
      <bottom style="medium"/>
    </border>
    <border>
      <left>
        <color indexed="63"/>
      </left>
      <right style="medium"/>
      <top style="thin"/>
      <bottom style="dotted"/>
    </border>
    <border>
      <left>
        <color indexed="63"/>
      </left>
      <right>
        <color indexed="63"/>
      </right>
      <top style="thin"/>
      <bottom style="dotted"/>
    </border>
    <border>
      <left style="medium"/>
      <right style="medium"/>
      <top>
        <color indexed="63"/>
      </top>
      <bottom style="thin"/>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style="thin"/>
      <top>
        <color indexed="63"/>
      </top>
      <bottom style="medium"/>
    </border>
    <border>
      <left style="thin"/>
      <right>
        <color indexed="63"/>
      </right>
      <top style="thin"/>
      <bottom style="double"/>
    </border>
    <border>
      <left>
        <color indexed="63"/>
      </left>
      <right style="medium"/>
      <top style="thin"/>
      <bottom style="double"/>
    </border>
    <border>
      <left style="medium"/>
      <right style="thin"/>
      <top style="thin"/>
      <bottom style="medium"/>
    </border>
    <border>
      <left>
        <color indexed="63"/>
      </left>
      <right style="thin"/>
      <top style="medium"/>
      <bottom style="double"/>
    </border>
    <border>
      <left>
        <color indexed="63"/>
      </left>
      <right style="thin"/>
      <top style="thin"/>
      <bottom style="medium"/>
    </border>
    <border>
      <left style="thin"/>
      <right style="thin"/>
      <top style="thin"/>
      <bottom>
        <color indexed="63"/>
      </bottom>
    </border>
    <border>
      <left style="medium"/>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thin"/>
      <top style="double"/>
      <bottom style="medium"/>
    </border>
    <border>
      <left style="thin"/>
      <right>
        <color indexed="63"/>
      </right>
      <top style="double"/>
      <bottom style="medium"/>
    </border>
    <border>
      <left>
        <color indexed="63"/>
      </left>
      <right>
        <color indexed="63"/>
      </right>
      <top style="thin"/>
      <bottom style="double"/>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style="thin"/>
      <right style="thin"/>
      <top style="thin"/>
      <bottom style="dotted"/>
    </border>
    <border>
      <left style="thin"/>
      <right style="thin"/>
      <top>
        <color indexed="63"/>
      </top>
      <bottom style="dotted"/>
    </border>
    <border>
      <left style="medium"/>
      <right style="medium"/>
      <top style="medium"/>
      <bottom style="thin"/>
    </border>
    <border>
      <left style="thin"/>
      <right style="thin"/>
      <top style="double"/>
      <bottom style="thin"/>
    </border>
    <border>
      <left style="thin"/>
      <right>
        <color indexed="63"/>
      </right>
      <top style="medium"/>
      <bottom style="medium"/>
    </border>
    <border>
      <left style="thin"/>
      <right style="thin"/>
      <top style="medium"/>
      <bottom style="medium"/>
    </border>
    <border>
      <left style="thin"/>
      <right style="medium"/>
      <top style="double"/>
      <bottom style="medium"/>
    </border>
    <border>
      <left style="medium"/>
      <right style="thin"/>
      <top style="double"/>
      <bottom style="thin"/>
    </border>
    <border>
      <left style="medium"/>
      <right style="medium"/>
      <top style="double"/>
      <bottom style="thin"/>
    </border>
    <border>
      <left>
        <color indexed="63"/>
      </left>
      <right style="thin"/>
      <top style="double"/>
      <bottom style="medium"/>
    </border>
    <border>
      <left style="thin"/>
      <right style="medium"/>
      <top style="thin"/>
      <bottom style="thin"/>
    </border>
    <border>
      <left style="medium"/>
      <right style="thin"/>
      <top>
        <color indexed="63"/>
      </top>
      <bottom style="thin"/>
    </border>
    <border>
      <left style="medium"/>
      <right style="thin"/>
      <top style="thin"/>
      <bottom style="dotted"/>
    </border>
    <border>
      <left style="medium"/>
      <right style="medium"/>
      <top style="thin"/>
      <bottom style="dotted"/>
    </border>
    <border>
      <left style="medium"/>
      <right style="thin"/>
      <top>
        <color indexed="63"/>
      </top>
      <bottom style="dotted"/>
    </border>
    <border>
      <left style="medium"/>
      <right style="medium"/>
      <top>
        <color indexed="63"/>
      </top>
      <bottom style="dotted"/>
    </border>
    <border>
      <left style="medium"/>
      <right style="thin"/>
      <top style="thin"/>
      <bottom>
        <color indexed="63"/>
      </bottom>
    </border>
    <border>
      <left style="medium"/>
      <right style="medium"/>
      <top style="thin"/>
      <bottom>
        <color indexed="63"/>
      </bottom>
    </border>
    <border>
      <left style="thin"/>
      <right>
        <color indexed="63"/>
      </right>
      <top style="thin"/>
      <bottom style="medium"/>
    </border>
    <border>
      <left style="thin"/>
      <right style="medium"/>
      <top style="medium"/>
      <bottom style="thin"/>
    </border>
    <border>
      <left style="thin"/>
      <right>
        <color indexed="63"/>
      </right>
      <top style="thin"/>
      <bottom style="thin"/>
    </border>
    <border>
      <left style="thin"/>
      <right>
        <color indexed="63"/>
      </right>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medium"/>
      <top>
        <color indexed="63"/>
      </top>
      <bottom style="medium"/>
    </border>
    <border>
      <left style="thin"/>
      <right style="thin"/>
      <top style="double"/>
      <bottom>
        <color indexed="63"/>
      </bottom>
    </border>
    <border>
      <left>
        <color indexed="63"/>
      </left>
      <right style="thin"/>
      <top style="medium"/>
      <bottom>
        <color indexed="63"/>
      </bottom>
    </border>
    <border>
      <left style="medium"/>
      <right style="thin"/>
      <top style="medium"/>
      <bottom>
        <color indexed="63"/>
      </bottom>
    </border>
    <border>
      <left style="thin"/>
      <right>
        <color indexed="63"/>
      </right>
      <top style="double"/>
      <bottom style="thin"/>
    </border>
    <border>
      <left style="thin"/>
      <right>
        <color indexed="63"/>
      </right>
      <top style="thin"/>
      <bottom>
        <color indexed="63"/>
      </bottom>
    </border>
    <border>
      <left style="medium"/>
      <right>
        <color indexed="63"/>
      </right>
      <top style="thin"/>
      <bottom style="double"/>
    </border>
    <border>
      <left style="medium"/>
      <right style="thin"/>
      <top style="medium"/>
      <bottom style="thin"/>
    </border>
    <border>
      <left style="thin"/>
      <right style="medium"/>
      <top style="thin"/>
      <bottom>
        <color indexed="63"/>
      </bottom>
    </border>
    <border>
      <left style="medium"/>
      <right style="medium"/>
      <top style="double"/>
      <bottom>
        <color indexed="63"/>
      </bottom>
    </border>
    <border>
      <left>
        <color indexed="63"/>
      </left>
      <right>
        <color indexed="63"/>
      </right>
      <top style="double"/>
      <bottom style="double"/>
    </border>
    <border>
      <left style="medium"/>
      <right>
        <color indexed="63"/>
      </right>
      <top style="double"/>
      <bottom style="double"/>
    </border>
    <border>
      <left style="medium"/>
      <right style="thin"/>
      <top style="double"/>
      <bottom style="double"/>
    </border>
    <border>
      <left style="thin"/>
      <right style="thin"/>
      <top style="double"/>
      <bottom style="double"/>
    </border>
    <border>
      <left style="thin"/>
      <right>
        <color indexed="63"/>
      </right>
      <top style="double"/>
      <bottom style="double"/>
    </border>
    <border>
      <left style="medium"/>
      <right style="medium"/>
      <top style="double"/>
      <bottom style="double"/>
    </border>
    <border>
      <left style="medium"/>
      <right>
        <color indexed="63"/>
      </right>
      <top style="double"/>
      <bottom>
        <color indexed="63"/>
      </bottom>
    </border>
    <border>
      <left>
        <color indexed="63"/>
      </left>
      <right style="medium"/>
      <top style="double"/>
      <bottom>
        <color indexed="63"/>
      </bottom>
    </border>
    <border>
      <left style="medium"/>
      <right>
        <color indexed="63"/>
      </right>
      <top style="dashed"/>
      <bottom style="dashed"/>
    </border>
    <border>
      <left>
        <color indexed="63"/>
      </left>
      <right style="medium"/>
      <top style="dashed"/>
      <bottom style="dashed"/>
    </border>
    <border>
      <left style="thin"/>
      <right style="thin"/>
      <top style="dashed"/>
      <bottom style="dashed"/>
    </border>
    <border>
      <left>
        <color indexed="63"/>
      </left>
      <right>
        <color indexed="63"/>
      </right>
      <top style="dashed"/>
      <bottom style="dashed"/>
    </border>
    <border>
      <left style="thin"/>
      <right>
        <color indexed="63"/>
      </right>
      <top style="dashed"/>
      <bottom style="dashed"/>
    </border>
    <border>
      <left style="thin"/>
      <right style="medium"/>
      <top style="dashed"/>
      <bottom style="dashed"/>
    </border>
    <border>
      <left style="medium"/>
      <right style="medium"/>
      <top style="dashed"/>
      <bottom style="dashed"/>
    </border>
    <border>
      <left style="medium"/>
      <right>
        <color indexed="63"/>
      </right>
      <top style="dashed"/>
      <bottom style="double"/>
    </border>
    <border>
      <left>
        <color indexed="63"/>
      </left>
      <right style="medium"/>
      <top style="dashed"/>
      <bottom style="double"/>
    </border>
    <border>
      <left style="thin"/>
      <right style="thin"/>
      <top style="dashed"/>
      <bottom style="double"/>
    </border>
    <border>
      <left>
        <color indexed="63"/>
      </left>
      <right>
        <color indexed="63"/>
      </right>
      <top style="dashed"/>
      <bottom style="double"/>
    </border>
    <border>
      <left style="thin"/>
      <right>
        <color indexed="63"/>
      </right>
      <top style="dashed"/>
      <bottom style="double"/>
    </border>
    <border>
      <left style="thin"/>
      <right style="medium"/>
      <top style="dashed"/>
      <bottom style="double"/>
    </border>
    <border>
      <left style="medium"/>
      <right style="medium"/>
      <top style="dashed"/>
      <bottom style="double"/>
    </border>
    <border>
      <left style="medium"/>
      <right>
        <color indexed="63"/>
      </right>
      <top>
        <color indexed="63"/>
      </top>
      <bottom style="dashed"/>
    </border>
    <border>
      <left>
        <color indexed="63"/>
      </left>
      <right style="medium"/>
      <top>
        <color indexed="63"/>
      </top>
      <bottom style="dashed"/>
    </border>
    <border>
      <left style="thin"/>
      <right style="thin"/>
      <top>
        <color indexed="63"/>
      </top>
      <bottom style="dashed"/>
    </border>
    <border>
      <left>
        <color indexed="63"/>
      </left>
      <right>
        <color indexed="63"/>
      </right>
      <top>
        <color indexed="63"/>
      </top>
      <bottom style="dashed"/>
    </border>
    <border>
      <left style="thin"/>
      <right>
        <color indexed="63"/>
      </right>
      <top>
        <color indexed="63"/>
      </top>
      <bottom style="dashed"/>
    </border>
    <border>
      <left style="thin"/>
      <right style="medium"/>
      <top>
        <color indexed="63"/>
      </top>
      <bottom style="dashed"/>
    </border>
    <border>
      <left style="medium"/>
      <right style="medium"/>
      <top>
        <color indexed="63"/>
      </top>
      <bottom style="dashed"/>
    </border>
    <border>
      <left style="medium"/>
      <right style="thin"/>
      <top style="double"/>
      <bottom>
        <color indexed="63"/>
      </bottom>
    </border>
    <border>
      <left style="medium"/>
      <right style="thin"/>
      <top style="dashed"/>
      <bottom style="dashed"/>
    </border>
    <border>
      <left style="medium"/>
      <right style="thin"/>
      <top style="dashed"/>
      <bottom style="double"/>
    </border>
    <border>
      <left style="medium"/>
      <right style="thin"/>
      <top>
        <color indexed="63"/>
      </top>
      <bottom style="dashed"/>
    </border>
    <border>
      <left>
        <color indexed="63"/>
      </left>
      <right style="thin"/>
      <top style="double"/>
      <bottom>
        <color indexed="63"/>
      </bottom>
    </border>
    <border>
      <left>
        <color indexed="63"/>
      </left>
      <right style="thin"/>
      <top style="dashed"/>
      <bottom style="dashed"/>
    </border>
    <border>
      <left>
        <color indexed="63"/>
      </left>
      <right style="thin"/>
      <top style="dashed"/>
      <bottom style="double"/>
    </border>
    <border>
      <left>
        <color indexed="63"/>
      </left>
      <right style="thin"/>
      <top>
        <color indexed="63"/>
      </top>
      <bottom style="dashed"/>
    </border>
    <border>
      <left>
        <color indexed="63"/>
      </left>
      <right style="thin"/>
      <top style="medium"/>
      <bottom style="thin"/>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medium"/>
      <bottom>
        <color indexed="63"/>
      </bottom>
    </border>
    <border>
      <left style="thin"/>
      <right style="thin"/>
      <top style="dashed"/>
      <bottom style="medium"/>
    </border>
    <border>
      <left>
        <color indexed="63"/>
      </left>
      <right>
        <color indexed="63"/>
      </right>
      <top style="dashed"/>
      <bottom style="medium"/>
    </border>
    <border>
      <left style="medium"/>
      <right style="thin"/>
      <top style="dashed"/>
      <bottom style="medium"/>
    </border>
    <border>
      <left style="thin"/>
      <right>
        <color indexed="63"/>
      </right>
      <top style="dashed"/>
      <bottom style="medium"/>
    </border>
    <border>
      <left style="medium"/>
      <right>
        <color indexed="63"/>
      </right>
      <top style="dashed"/>
      <bottom style="medium"/>
    </border>
    <border>
      <left style="medium"/>
      <right style="medium"/>
      <top style="dashed"/>
      <bottom style="medium"/>
    </border>
    <border>
      <left style="thin"/>
      <right style="medium"/>
      <top style="double"/>
      <bottom>
        <color indexed="63"/>
      </bottom>
    </border>
    <border>
      <left style="medium"/>
      <right style="medium"/>
      <top style="thin"/>
      <bottom style="dashed"/>
    </border>
    <border>
      <left style="thin"/>
      <right style="thin"/>
      <top style="thin"/>
      <bottom style="dashed"/>
    </border>
    <border>
      <left>
        <color indexed="63"/>
      </left>
      <right>
        <color indexed="63"/>
      </right>
      <top style="thin"/>
      <bottom style="dashed"/>
    </border>
    <border>
      <left style="medium"/>
      <right style="thin"/>
      <top style="thin"/>
      <bottom style="dashed"/>
    </border>
    <border>
      <left style="thin"/>
      <right>
        <color indexed="63"/>
      </right>
      <top style="thin"/>
      <bottom style="dashed"/>
    </border>
    <border>
      <left style="medium"/>
      <right>
        <color indexed="63"/>
      </right>
      <top style="thin"/>
      <bottom style="dashed"/>
    </border>
    <border>
      <left>
        <color indexed="63"/>
      </left>
      <right style="medium"/>
      <top style="thin"/>
      <bottom style="dashed"/>
    </border>
    <border>
      <left style="thin"/>
      <right style="thin"/>
      <top>
        <color indexed="63"/>
      </top>
      <bottom style="double"/>
    </border>
    <border>
      <left>
        <color indexed="63"/>
      </left>
      <right style="thin"/>
      <top style="thin"/>
      <bottom>
        <color indexed="63"/>
      </bottom>
    </border>
    <border>
      <left>
        <color indexed="63"/>
      </left>
      <right style="medium"/>
      <top style="dashed"/>
      <bottom style="medium"/>
    </border>
    <border>
      <left style="medium"/>
      <right style="medium"/>
      <top>
        <color indexed="63"/>
      </top>
      <bottom style="double"/>
    </border>
    <border>
      <left>
        <color indexed="63"/>
      </left>
      <right style="medium"/>
      <top>
        <color indexed="63"/>
      </top>
      <bottom style="double"/>
    </border>
    <border>
      <left>
        <color indexed="63"/>
      </left>
      <right style="thin"/>
      <top style="thin"/>
      <bottom style="thin"/>
    </border>
    <border>
      <left>
        <color indexed="63"/>
      </left>
      <right style="thin"/>
      <top style="thin"/>
      <bottom style="dotted"/>
    </border>
    <border>
      <left>
        <color indexed="63"/>
      </left>
      <right style="thin"/>
      <top>
        <color indexed="63"/>
      </top>
      <bottom style="dotted"/>
    </border>
    <border>
      <left style="thin"/>
      <right style="thin"/>
      <top style="dotted"/>
      <bottom style="thin"/>
    </border>
    <border>
      <left>
        <color indexed="63"/>
      </left>
      <right style="thin"/>
      <top>
        <color indexed="63"/>
      </top>
      <bottom style="thin"/>
    </border>
    <border>
      <left style="medium"/>
      <right style="thin"/>
      <top style="dotted"/>
      <bottom style="thin"/>
    </border>
    <border>
      <left style="thin"/>
      <right style="medium"/>
      <top style="double"/>
      <bottom style="double"/>
    </border>
    <border>
      <left style="thin"/>
      <right style="medium"/>
      <top style="double"/>
      <bottom style="thin"/>
    </border>
    <border>
      <left>
        <color indexed="63"/>
      </left>
      <right style="thin"/>
      <top style="thin"/>
      <bottom style="dashed"/>
    </border>
    <border>
      <left style="medium"/>
      <right style="thin"/>
      <top style="dashed"/>
      <bottom>
        <color indexed="63"/>
      </bottom>
    </border>
    <border>
      <left style="thin"/>
      <right style="thin"/>
      <top style="dashed"/>
      <bottom>
        <color indexed="63"/>
      </bottom>
    </border>
    <border>
      <left style="medium"/>
      <right>
        <color indexed="63"/>
      </right>
      <top style="dashed"/>
      <bottom>
        <color indexed="63"/>
      </bottom>
    </border>
    <border>
      <left style="medium"/>
      <right style="medium"/>
      <top style="dashed"/>
      <bottom>
        <color indexed="63"/>
      </bottom>
    </border>
    <border>
      <left style="medium"/>
      <right style="medium"/>
      <top style="dotted"/>
      <bottom style="thin"/>
    </border>
    <border>
      <left style="thin"/>
      <right style="medium"/>
      <top style="thin"/>
      <bottom style="dashed"/>
    </border>
    <border>
      <left style="medium"/>
      <right>
        <color indexed="63"/>
      </right>
      <top style="thin"/>
      <bottom style="dotted"/>
    </border>
    <border>
      <left style="medium"/>
      <right style="thin"/>
      <top style="dotted"/>
      <bottom style="dotted"/>
    </border>
    <border>
      <left style="medium"/>
      <right style="medium"/>
      <top style="medium"/>
      <bottom style="medium"/>
    </border>
    <border>
      <left>
        <color indexed="63"/>
      </left>
      <right style="medium"/>
      <top style="medium"/>
      <bottom style="medium"/>
    </border>
    <border>
      <left style="thin"/>
      <right style="medium"/>
      <top style="thin"/>
      <bottom style="medium"/>
    </border>
    <border>
      <left style="thin"/>
      <right>
        <color indexed="63"/>
      </right>
      <top style="dotted"/>
      <bottom style="thin"/>
    </border>
    <border>
      <left style="thin"/>
      <right style="medium"/>
      <top style="dashed"/>
      <bottom>
        <color indexed="63"/>
      </bottom>
    </border>
    <border>
      <left>
        <color indexed="63"/>
      </left>
      <right style="medium"/>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0" fillId="0" borderId="0" applyNumberFormat="0" applyFill="0" applyBorder="0" applyAlignment="0" applyProtection="0"/>
  </cellStyleXfs>
  <cellXfs count="1980">
    <xf numFmtId="0" fontId="0" fillId="0" borderId="0" xfId="0" applyAlignment="1">
      <alignment/>
    </xf>
    <xf numFmtId="0" fontId="1" fillId="0" borderId="0" xfId="0" applyFont="1" applyAlignment="1">
      <alignment vertical="center"/>
    </xf>
    <xf numFmtId="0" fontId="3" fillId="2" borderId="1" xfId="0" applyFont="1" applyFill="1" applyBorder="1" applyAlignment="1">
      <alignment horizontal="center" vertical="center"/>
    </xf>
    <xf numFmtId="0" fontId="1" fillId="0" borderId="0" xfId="0" applyFont="1" applyFill="1" applyBorder="1" applyAlignment="1">
      <alignment horizontal="right" vertical="center"/>
    </xf>
    <xf numFmtId="0" fontId="7" fillId="0" borderId="0" xfId="0" applyFont="1" applyAlignment="1">
      <alignment vertical="top"/>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38" fontId="0" fillId="0" borderId="0" xfId="17" applyFont="1" applyAlignment="1">
      <alignment horizontal="righ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0" fillId="4" borderId="6" xfId="0" applyFont="1" applyFill="1" applyBorder="1" applyAlignment="1">
      <alignment horizontal="left" vertical="center"/>
    </xf>
    <xf numFmtId="0" fontId="8" fillId="4" borderId="6" xfId="0" applyFont="1" applyFill="1" applyBorder="1" applyAlignment="1">
      <alignment horizontal="left" vertical="center"/>
    </xf>
    <xf numFmtId="0" fontId="1" fillId="4" borderId="7" xfId="0" applyFont="1" applyFill="1" applyBorder="1" applyAlignment="1">
      <alignment horizontal="right" vertical="center"/>
    </xf>
    <xf numFmtId="0" fontId="1" fillId="4" borderId="8" xfId="0" applyFont="1" applyFill="1" applyBorder="1" applyAlignment="1">
      <alignment horizontal="left" vertical="center"/>
    </xf>
    <xf numFmtId="0" fontId="1" fillId="4" borderId="9" xfId="0" applyFont="1" applyFill="1" applyBorder="1" applyAlignment="1">
      <alignment horizontal="right" vertical="center"/>
    </xf>
    <xf numFmtId="0" fontId="1" fillId="4" borderId="10" xfId="0" applyFont="1" applyFill="1" applyBorder="1" applyAlignment="1">
      <alignment horizontal="left" vertical="center"/>
    </xf>
    <xf numFmtId="0" fontId="1" fillId="4" borderId="11" xfId="0" applyFont="1" applyFill="1" applyBorder="1" applyAlignment="1">
      <alignment horizontal="right" vertical="center"/>
    </xf>
    <xf numFmtId="0" fontId="1" fillId="4" borderId="12" xfId="0" applyFont="1" applyFill="1" applyBorder="1" applyAlignment="1">
      <alignment horizontal="right" vertical="center"/>
    </xf>
    <xf numFmtId="0" fontId="1" fillId="4" borderId="13" xfId="0" applyFont="1" applyFill="1" applyBorder="1" applyAlignment="1">
      <alignment horizontal="right" vertical="center"/>
    </xf>
    <xf numFmtId="0" fontId="1" fillId="4" borderId="14" xfId="0" applyFont="1" applyFill="1" applyBorder="1" applyAlignment="1">
      <alignment horizontal="right" vertical="center"/>
    </xf>
    <xf numFmtId="0" fontId="4" fillId="4" borderId="5" xfId="0" applyFont="1" applyFill="1" applyBorder="1" applyAlignment="1">
      <alignment horizontal="right" vertical="center"/>
    </xf>
    <xf numFmtId="0" fontId="1" fillId="4" borderId="15" xfId="0" applyFont="1" applyFill="1" applyBorder="1" applyAlignment="1">
      <alignment horizontal="left" vertical="center"/>
    </xf>
    <xf numFmtId="0" fontId="4" fillId="4" borderId="16" xfId="0" applyFont="1" applyFill="1" applyBorder="1" applyAlignment="1">
      <alignment horizontal="right" vertical="center"/>
    </xf>
    <xf numFmtId="0" fontId="1" fillId="4" borderId="17" xfId="0" applyFont="1" applyFill="1" applyBorder="1" applyAlignment="1">
      <alignment horizontal="left" vertical="center"/>
    </xf>
    <xf numFmtId="0" fontId="4" fillId="4" borderId="18" xfId="0" applyFont="1" applyFill="1" applyBorder="1"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xf>
    <xf numFmtId="0" fontId="0" fillId="4" borderId="7" xfId="0" applyFont="1" applyFill="1" applyBorder="1" applyAlignment="1">
      <alignment horizontal="left" vertical="center"/>
    </xf>
    <xf numFmtId="0" fontId="0" fillId="0" borderId="0" xfId="0" applyFont="1" applyAlignment="1">
      <alignment/>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9" xfId="0" applyFont="1" applyFill="1" applyBorder="1" applyAlignment="1">
      <alignment horizontal="left" vertical="center"/>
    </xf>
    <xf numFmtId="0" fontId="0" fillId="4" borderId="17" xfId="0" applyFont="1" applyFill="1" applyBorder="1" applyAlignment="1">
      <alignment horizontal="left" vertical="center"/>
    </xf>
    <xf numFmtId="0" fontId="0" fillId="4" borderId="2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4" borderId="6" xfId="0" applyFont="1" applyFill="1" applyBorder="1" applyAlignment="1">
      <alignment vertical="center"/>
    </xf>
    <xf numFmtId="0" fontId="0" fillId="4" borderId="21" xfId="0" applyFont="1" applyFill="1" applyBorder="1" applyAlignment="1">
      <alignment vertical="center"/>
    </xf>
    <xf numFmtId="0" fontId="0" fillId="4" borderId="18" xfId="0" applyFont="1" applyFill="1" applyBorder="1" applyAlignment="1">
      <alignment horizontal="center" vertical="center"/>
    </xf>
    <xf numFmtId="0" fontId="0" fillId="4" borderId="6" xfId="0" applyFont="1" applyFill="1" applyBorder="1" applyAlignment="1">
      <alignment horizontal="left" vertical="center"/>
    </xf>
    <xf numFmtId="0" fontId="0" fillId="4" borderId="21" xfId="0" applyFont="1" applyFill="1" applyBorder="1" applyAlignment="1">
      <alignment horizontal="left" vertical="center"/>
    </xf>
    <xf numFmtId="176" fontId="8" fillId="2" borderId="22" xfId="15" applyNumberFormat="1" applyFont="1" applyFill="1" applyBorder="1" applyAlignment="1">
      <alignment horizontal="right" vertical="center"/>
    </xf>
    <xf numFmtId="0" fontId="0" fillId="0" borderId="0" xfId="0" applyFont="1" applyAlignment="1">
      <alignment horizontal="right"/>
    </xf>
    <xf numFmtId="0" fontId="0" fillId="0" borderId="0" xfId="0" applyFont="1" applyFill="1" applyAlignment="1">
      <alignment/>
    </xf>
    <xf numFmtId="176" fontId="8" fillId="0" borderId="0" xfId="15" applyNumberFormat="1" applyFont="1" applyFill="1" applyBorder="1" applyAlignment="1">
      <alignment horizontal="right" vertical="center"/>
    </xf>
    <xf numFmtId="38" fontId="0" fillId="0" borderId="0" xfId="0" applyNumberFormat="1" applyFont="1" applyAlignment="1">
      <alignment/>
    </xf>
    <xf numFmtId="0" fontId="8" fillId="0" borderId="0" xfId="0" applyFont="1" applyAlignment="1">
      <alignment vertical="center"/>
    </xf>
    <xf numFmtId="0" fontId="11" fillId="0" borderId="0" xfId="0" applyFont="1" applyAlignment="1">
      <alignment/>
    </xf>
    <xf numFmtId="0" fontId="11" fillId="0" borderId="0" xfId="0" applyFont="1" applyAlignment="1">
      <alignment horizontal="center"/>
    </xf>
    <xf numFmtId="0" fontId="1" fillId="4" borderId="23" xfId="0" applyFont="1" applyFill="1" applyBorder="1" applyAlignment="1">
      <alignment horizontal="right" vertical="center"/>
    </xf>
    <xf numFmtId="176" fontId="1" fillId="4" borderId="12" xfId="15" applyNumberFormat="1" applyFont="1" applyFill="1" applyBorder="1" applyAlignment="1">
      <alignment horizontal="right" vertical="center"/>
    </xf>
    <xf numFmtId="176" fontId="1" fillId="4" borderId="13" xfId="15" applyNumberFormat="1" applyFont="1" applyFill="1" applyBorder="1" applyAlignment="1">
      <alignment horizontal="right" vertical="center"/>
    </xf>
    <xf numFmtId="176" fontId="1" fillId="4" borderId="11" xfId="15" applyNumberFormat="1" applyFont="1" applyFill="1" applyBorder="1" applyAlignment="1">
      <alignment horizontal="right" vertical="center"/>
    </xf>
    <xf numFmtId="0" fontId="3" fillId="0" borderId="0" xfId="0" applyFont="1" applyAlignment="1">
      <alignment vertical="center"/>
    </xf>
    <xf numFmtId="0" fontId="8" fillId="0" borderId="0" xfId="0" applyFont="1" applyAlignment="1">
      <alignment/>
    </xf>
    <xf numFmtId="0" fontId="3" fillId="3" borderId="3" xfId="0" applyFont="1" applyFill="1" applyBorder="1" applyAlignment="1">
      <alignment horizontal="center" vertical="center"/>
    </xf>
    <xf numFmtId="0" fontId="3" fillId="3" borderId="24" xfId="0" applyFont="1" applyFill="1" applyBorder="1" applyAlignment="1">
      <alignment horizontal="center" vertical="center"/>
    </xf>
    <xf numFmtId="0" fontId="0" fillId="4" borderId="7" xfId="0" applyFont="1" applyFill="1" applyBorder="1" applyAlignment="1">
      <alignment horizontal="left" vertical="center"/>
    </xf>
    <xf numFmtId="0" fontId="0" fillId="0" borderId="18" xfId="0" applyFont="1" applyBorder="1" applyAlignment="1">
      <alignment/>
    </xf>
    <xf numFmtId="0" fontId="3" fillId="3" borderId="25" xfId="0" applyFont="1" applyFill="1" applyBorder="1" applyAlignment="1">
      <alignment horizontal="center" vertical="center"/>
    </xf>
    <xf numFmtId="0" fontId="0" fillId="0" borderId="26" xfId="0" applyFont="1" applyBorder="1" applyAlignment="1">
      <alignment/>
    </xf>
    <xf numFmtId="0" fontId="0" fillId="0" borderId="26" xfId="0" applyFont="1" applyBorder="1" applyAlignment="1">
      <alignment horizontal="right"/>
    </xf>
    <xf numFmtId="0" fontId="14" fillId="0" borderId="0" xfId="0" applyFont="1" applyAlignment="1">
      <alignment/>
    </xf>
    <xf numFmtId="0" fontId="14" fillId="0" borderId="0" xfId="0" applyFont="1" applyAlignment="1">
      <alignment horizontal="center"/>
    </xf>
    <xf numFmtId="0" fontId="14" fillId="0" borderId="0" xfId="0" applyFont="1" applyAlignment="1">
      <alignment vertical="center"/>
    </xf>
    <xf numFmtId="0" fontId="14" fillId="0" borderId="0" xfId="0" applyFont="1" applyAlignment="1">
      <alignment horizontal="center" vertical="center"/>
    </xf>
    <xf numFmtId="176" fontId="8" fillId="0" borderId="0" xfId="15" applyNumberFormat="1" applyFont="1" applyFill="1" applyAlignment="1">
      <alignment vertical="center"/>
    </xf>
    <xf numFmtId="0" fontId="0" fillId="0" borderId="21" xfId="0" applyFont="1" applyBorder="1" applyAlignment="1">
      <alignment/>
    </xf>
    <xf numFmtId="0" fontId="11" fillId="0" borderId="0" xfId="0" applyFont="1" applyFill="1" applyAlignment="1">
      <alignment horizontal="center"/>
    </xf>
    <xf numFmtId="1" fontId="0" fillId="0" borderId="0" xfId="0" applyNumberFormat="1" applyFont="1" applyAlignment="1">
      <alignment/>
    </xf>
    <xf numFmtId="0" fontId="0" fillId="0" borderId="26" xfId="0" applyFont="1" applyBorder="1" applyAlignment="1">
      <alignment horizontal="center" vertical="center"/>
    </xf>
    <xf numFmtId="0" fontId="11" fillId="0" borderId="0" xfId="0" applyFont="1" applyFill="1" applyAlignment="1">
      <alignment/>
    </xf>
    <xf numFmtId="0" fontId="6" fillId="0" borderId="0" xfId="0" applyFont="1" applyAlignment="1">
      <alignment/>
    </xf>
    <xf numFmtId="0" fontId="0" fillId="4" borderId="27" xfId="0" applyFont="1" applyFill="1" applyBorder="1" applyAlignment="1">
      <alignment vertical="center"/>
    </xf>
    <xf numFmtId="0" fontId="0" fillId="4" borderId="26" xfId="0" applyFont="1" applyFill="1" applyBorder="1" applyAlignment="1">
      <alignment vertical="center"/>
    </xf>
    <xf numFmtId="0" fontId="0" fillId="4" borderId="28" xfId="0" applyFont="1" applyFill="1" applyBorder="1" applyAlignment="1">
      <alignment vertical="center"/>
    </xf>
    <xf numFmtId="0" fontId="0" fillId="4" borderId="29" xfId="0" applyFont="1" applyFill="1" applyBorder="1" applyAlignment="1">
      <alignment vertical="center"/>
    </xf>
    <xf numFmtId="0" fontId="3" fillId="2" borderId="30" xfId="0" applyFont="1" applyFill="1" applyBorder="1" applyAlignment="1">
      <alignment horizontal="center" vertical="center"/>
    </xf>
    <xf numFmtId="38" fontId="3" fillId="2" borderId="31" xfId="17" applyFont="1" applyFill="1" applyBorder="1" applyAlignment="1">
      <alignment horizontal="right" vertical="center"/>
    </xf>
    <xf numFmtId="176" fontId="8" fillId="2" borderId="32" xfId="15" applyNumberFormat="1" applyFont="1" applyFill="1" applyBorder="1" applyAlignment="1">
      <alignment horizontal="right" vertical="center"/>
    </xf>
    <xf numFmtId="38" fontId="3" fillId="2" borderId="33" xfId="17" applyFont="1" applyFill="1" applyBorder="1" applyAlignment="1">
      <alignment horizontal="right" vertical="center"/>
    </xf>
    <xf numFmtId="0" fontId="6" fillId="0" borderId="0" xfId="0" applyFont="1" applyBorder="1" applyAlignment="1">
      <alignment/>
    </xf>
    <xf numFmtId="0" fontId="3" fillId="2" borderId="24" xfId="0" applyFont="1" applyFill="1" applyBorder="1" applyAlignment="1">
      <alignment horizontal="center" vertical="center"/>
    </xf>
    <xf numFmtId="0" fontId="4" fillId="0" borderId="0" xfId="0" applyFont="1" applyAlignment="1">
      <alignment vertical="center"/>
    </xf>
    <xf numFmtId="0" fontId="4" fillId="0" borderId="21" xfId="0" applyFont="1" applyBorder="1" applyAlignment="1">
      <alignment vertical="center"/>
    </xf>
    <xf numFmtId="0" fontId="8" fillId="0" borderId="0" xfId="0" applyFont="1" applyFill="1" applyBorder="1" applyAlignment="1">
      <alignment horizontal="right" vertical="center"/>
    </xf>
    <xf numFmtId="176" fontId="8" fillId="0" borderId="21" xfId="15" applyNumberFormat="1" applyFont="1" applyFill="1" applyBorder="1" applyAlignment="1">
      <alignment vertical="center"/>
    </xf>
    <xf numFmtId="0" fontId="0" fillId="4" borderId="7" xfId="0" applyFont="1" applyFill="1" applyBorder="1" applyAlignment="1">
      <alignment vertical="center"/>
    </xf>
    <xf numFmtId="0" fontId="0" fillId="4" borderId="34" xfId="0" applyFont="1" applyFill="1" applyBorder="1" applyAlignment="1">
      <alignment vertical="center"/>
    </xf>
    <xf numFmtId="0" fontId="0" fillId="4" borderId="13" xfId="0" applyFont="1" applyFill="1" applyBorder="1" applyAlignment="1">
      <alignment vertical="center"/>
    </xf>
    <xf numFmtId="0" fontId="3" fillId="2" borderId="35" xfId="0" applyFont="1" applyFill="1" applyBorder="1" applyAlignment="1">
      <alignment horizontal="center" vertical="center"/>
    </xf>
    <xf numFmtId="0" fontId="0" fillId="0" borderId="18" xfId="0" applyFont="1" applyBorder="1" applyAlignment="1">
      <alignment horizontal="right"/>
    </xf>
    <xf numFmtId="0" fontId="1" fillId="4" borderId="36" xfId="0" applyFont="1" applyFill="1" applyBorder="1" applyAlignment="1">
      <alignment horizontal="right" vertical="center"/>
    </xf>
    <xf numFmtId="176" fontId="8" fillId="5" borderId="31" xfId="15" applyNumberFormat="1" applyFont="1" applyFill="1" applyBorder="1" applyAlignment="1">
      <alignment horizontal="right" vertical="center"/>
    </xf>
    <xf numFmtId="176" fontId="8" fillId="5" borderId="37" xfId="15" applyNumberFormat="1" applyFont="1" applyFill="1" applyBorder="1" applyAlignment="1">
      <alignment horizontal="right" vertical="center"/>
    </xf>
    <xf numFmtId="176" fontId="8" fillId="5" borderId="33" xfId="15" applyNumberFormat="1" applyFont="1" applyFill="1" applyBorder="1" applyAlignment="1">
      <alignment horizontal="right" vertical="center"/>
    </xf>
    <xf numFmtId="176" fontId="8" fillId="5" borderId="38" xfId="15" applyNumberFormat="1" applyFont="1" applyFill="1" applyBorder="1" applyAlignment="1">
      <alignment horizontal="right" vertical="center"/>
    </xf>
    <xf numFmtId="0" fontId="0" fillId="4" borderId="15" xfId="0" applyFont="1" applyFill="1" applyBorder="1" applyAlignment="1">
      <alignment vertical="center"/>
    </xf>
    <xf numFmtId="176" fontId="8" fillId="2" borderId="39" xfId="15" applyNumberFormat="1" applyFont="1" applyFill="1" applyBorder="1" applyAlignment="1">
      <alignment horizontal="center" vertical="center"/>
    </xf>
    <xf numFmtId="176" fontId="8" fillId="2" borderId="40" xfId="15" applyNumberFormat="1" applyFont="1" applyFill="1" applyBorder="1" applyAlignment="1">
      <alignment horizontal="right" vertical="center"/>
    </xf>
    <xf numFmtId="176" fontId="8" fillId="2" borderId="41" xfId="15" applyNumberFormat="1" applyFont="1" applyFill="1" applyBorder="1" applyAlignment="1">
      <alignment horizontal="center" vertical="center"/>
    </xf>
    <xf numFmtId="176" fontId="8" fillId="2" borderId="42" xfId="15" applyNumberFormat="1" applyFont="1" applyFill="1" applyBorder="1" applyAlignment="1">
      <alignment horizontal="center" vertical="center"/>
    </xf>
    <xf numFmtId="176" fontId="8" fillId="5" borderId="43" xfId="15" applyNumberFormat="1" applyFont="1" applyFill="1" applyBorder="1" applyAlignment="1">
      <alignment horizontal="right" vertical="center"/>
    </xf>
    <xf numFmtId="176" fontId="8" fillId="2" borderId="44" xfId="15" applyNumberFormat="1" applyFont="1" applyFill="1" applyBorder="1" applyAlignment="1">
      <alignment horizontal="center" vertical="center"/>
    </xf>
    <xf numFmtId="0" fontId="3" fillId="2" borderId="5" xfId="0" applyFont="1" applyFill="1" applyBorder="1" applyAlignment="1">
      <alignment horizontal="center" vertical="center"/>
    </xf>
    <xf numFmtId="176" fontId="8" fillId="2" borderId="45" xfId="15" applyNumberFormat="1" applyFont="1" applyFill="1" applyBorder="1" applyAlignment="1">
      <alignment horizontal="right"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11" fillId="0" borderId="0" xfId="0" applyFont="1" applyAlignment="1">
      <alignment horizontal="left" indent="1"/>
    </xf>
    <xf numFmtId="0" fontId="15" fillId="0" borderId="0" xfId="0" applyFont="1" applyAlignment="1">
      <alignment vertical="center"/>
    </xf>
    <xf numFmtId="0" fontId="16" fillId="0" borderId="0" xfId="0" applyFont="1" applyAlignment="1">
      <alignment/>
    </xf>
    <xf numFmtId="0" fontId="3" fillId="3" borderId="30" xfId="0" applyFont="1" applyFill="1" applyBorder="1" applyAlignment="1">
      <alignment horizontal="center" vertical="center"/>
    </xf>
    <xf numFmtId="0" fontId="3" fillId="3" borderId="47" xfId="0" applyFont="1" applyFill="1" applyBorder="1" applyAlignment="1">
      <alignment horizontal="center" vertical="center"/>
    </xf>
    <xf numFmtId="0" fontId="0" fillId="4" borderId="48" xfId="0" applyFont="1" applyFill="1" applyBorder="1" applyAlignment="1">
      <alignment vertical="center"/>
    </xf>
    <xf numFmtId="9" fontId="0" fillId="0" borderId="0" xfId="0" applyNumberFormat="1" applyFont="1" applyAlignment="1">
      <alignment/>
    </xf>
    <xf numFmtId="0" fontId="0" fillId="4" borderId="21" xfId="0" applyFont="1" applyFill="1" applyBorder="1" applyAlignment="1">
      <alignment horizontal="left" vertical="center"/>
    </xf>
    <xf numFmtId="0" fontId="0" fillId="4" borderId="0" xfId="0" applyFont="1" applyFill="1" applyBorder="1" applyAlignment="1">
      <alignment horizontal="center" vertical="center"/>
    </xf>
    <xf numFmtId="0" fontId="0" fillId="0" borderId="0" xfId="0" applyFont="1" applyBorder="1" applyAlignment="1">
      <alignment/>
    </xf>
    <xf numFmtId="176" fontId="8" fillId="2" borderId="40" xfId="15" applyNumberFormat="1" applyFont="1" applyFill="1" applyBorder="1" applyAlignment="1">
      <alignment horizontal="center" vertical="center"/>
    </xf>
    <xf numFmtId="0" fontId="0" fillId="4" borderId="16" xfId="0" applyFont="1" applyFill="1" applyBorder="1" applyAlignment="1">
      <alignment vertical="center"/>
    </xf>
    <xf numFmtId="0" fontId="1" fillId="4" borderId="49" xfId="0" applyFont="1" applyFill="1" applyBorder="1" applyAlignment="1">
      <alignment horizontal="right" vertical="center"/>
    </xf>
    <xf numFmtId="0" fontId="1" fillId="4" borderId="50" xfId="0" applyFont="1" applyFill="1" applyBorder="1" applyAlignment="1">
      <alignment horizontal="right" vertical="center"/>
    </xf>
    <xf numFmtId="0" fontId="1" fillId="4" borderId="18" xfId="0" applyFont="1" applyFill="1" applyBorder="1" applyAlignment="1">
      <alignment horizontal="right" vertical="center"/>
    </xf>
    <xf numFmtId="0" fontId="1" fillId="4" borderId="21" xfId="0" applyFont="1" applyFill="1" applyBorder="1" applyAlignment="1">
      <alignment horizontal="right" vertical="center"/>
    </xf>
    <xf numFmtId="0" fontId="1" fillId="4" borderId="3" xfId="0" applyFont="1" applyFill="1" applyBorder="1" applyAlignment="1">
      <alignment horizontal="right" vertical="center"/>
    </xf>
    <xf numFmtId="0" fontId="1" fillId="4" borderId="51" xfId="0" applyFont="1" applyFill="1" applyBorder="1" applyAlignment="1">
      <alignment horizontal="right" vertical="center"/>
    </xf>
    <xf numFmtId="0" fontId="1" fillId="4" borderId="52" xfId="0" applyFont="1" applyFill="1" applyBorder="1" applyAlignment="1">
      <alignment horizontal="right" vertical="center"/>
    </xf>
    <xf numFmtId="176" fontId="8" fillId="2" borderId="18" xfId="15" applyNumberFormat="1" applyFont="1" applyFill="1" applyBorder="1" applyAlignment="1">
      <alignment horizontal="center" vertical="center"/>
    </xf>
    <xf numFmtId="14" fontId="0" fillId="0" borderId="0" xfId="0" applyNumberFormat="1" applyFont="1" applyAlignment="1">
      <alignment/>
    </xf>
    <xf numFmtId="0" fontId="0" fillId="0" borderId="0" xfId="0" applyFont="1" applyAlignment="1">
      <alignment horizontal="right" vertical="center"/>
    </xf>
    <xf numFmtId="0" fontId="3" fillId="6" borderId="30" xfId="0" applyFont="1" applyFill="1" applyBorder="1" applyAlignment="1">
      <alignment horizontal="center" vertical="center"/>
    </xf>
    <xf numFmtId="0" fontId="3" fillId="6" borderId="47"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24" xfId="0" applyFont="1" applyFill="1" applyBorder="1" applyAlignment="1">
      <alignment horizontal="center" vertical="center"/>
    </xf>
    <xf numFmtId="0" fontId="0" fillId="4" borderId="53" xfId="0" applyFont="1" applyFill="1" applyBorder="1" applyAlignment="1">
      <alignment horizontal="left" vertical="center"/>
    </xf>
    <xf numFmtId="176" fontId="0" fillId="0" borderId="0" xfId="0" applyNumberFormat="1" applyFont="1" applyAlignment="1">
      <alignment/>
    </xf>
    <xf numFmtId="0" fontId="0" fillId="4" borderId="54" xfId="0" applyFont="1" applyFill="1" applyBorder="1" applyAlignment="1">
      <alignment horizontal="left" vertical="center"/>
    </xf>
    <xf numFmtId="0" fontId="0" fillId="4" borderId="55" xfId="0" applyFont="1" applyFill="1" applyBorder="1" applyAlignment="1">
      <alignment horizontal="left" vertical="center"/>
    </xf>
    <xf numFmtId="0" fontId="0" fillId="4" borderId="19" xfId="21" applyFont="1" applyFill="1" applyBorder="1" applyAlignment="1">
      <alignment vertical="center"/>
      <protection/>
    </xf>
    <xf numFmtId="0" fontId="0" fillId="4" borderId="34" xfId="21" applyFont="1" applyFill="1" applyBorder="1" applyAlignment="1">
      <alignment vertical="center"/>
      <protection/>
    </xf>
    <xf numFmtId="0" fontId="0" fillId="0" borderId="0" xfId="0" applyFont="1" applyFill="1" applyBorder="1" applyAlignment="1">
      <alignment horizontal="left" vertical="center"/>
    </xf>
    <xf numFmtId="176" fontId="0" fillId="0" borderId="0" xfId="0" applyNumberFormat="1" applyFont="1" applyFill="1" applyAlignment="1">
      <alignment/>
    </xf>
    <xf numFmtId="176" fontId="0" fillId="4" borderId="54" xfId="15" applyNumberFormat="1" applyFont="1" applyFill="1" applyBorder="1" applyAlignment="1">
      <alignment horizontal="left" vertical="center"/>
    </xf>
    <xf numFmtId="176" fontId="0" fillId="0" borderId="0" xfId="15" applyNumberFormat="1" applyFont="1" applyAlignment="1">
      <alignment/>
    </xf>
    <xf numFmtId="176" fontId="0" fillId="4" borderId="19" xfId="15" applyNumberFormat="1" applyFont="1" applyFill="1" applyBorder="1" applyAlignment="1">
      <alignment horizontal="left" vertical="center"/>
    </xf>
    <xf numFmtId="176" fontId="0" fillId="4" borderId="34" xfId="15" applyNumberFormat="1" applyFont="1" applyFill="1" applyBorder="1" applyAlignment="1">
      <alignment horizontal="left" vertical="center"/>
    </xf>
    <xf numFmtId="0" fontId="0" fillId="4" borderId="34" xfId="0" applyFont="1" applyFill="1" applyBorder="1" applyAlignment="1">
      <alignment horizontal="left" vertical="center"/>
    </xf>
    <xf numFmtId="0" fontId="3" fillId="2" borderId="56" xfId="0" applyFont="1" applyFill="1" applyBorder="1" applyAlignment="1">
      <alignment horizontal="center" vertical="center"/>
    </xf>
    <xf numFmtId="0" fontId="17" fillId="0" borderId="0" xfId="0" applyFont="1" applyBorder="1" applyAlignment="1">
      <alignment/>
    </xf>
    <xf numFmtId="0" fontId="0" fillId="0" borderId="18" xfId="0" applyFont="1" applyBorder="1" applyAlignment="1">
      <alignment/>
    </xf>
    <xf numFmtId="0" fontId="0" fillId="0" borderId="0" xfId="0" applyFont="1" applyAlignment="1">
      <alignment/>
    </xf>
    <xf numFmtId="0" fontId="17" fillId="0" borderId="0" xfId="0" applyFont="1" applyAlignment="1">
      <alignment/>
    </xf>
    <xf numFmtId="0" fontId="0" fillId="0" borderId="0" xfId="0" applyFont="1" applyFill="1" applyBorder="1" applyAlignment="1">
      <alignment/>
    </xf>
    <xf numFmtId="0" fontId="0" fillId="0" borderId="0" xfId="21" applyFont="1" applyFill="1" applyBorder="1" applyAlignment="1">
      <alignment vertical="center"/>
      <protection/>
    </xf>
    <xf numFmtId="176" fontId="8" fillId="0" borderId="0" xfId="15" applyNumberFormat="1" applyFont="1" applyFill="1" applyBorder="1" applyAlignment="1">
      <alignment vertical="center"/>
    </xf>
    <xf numFmtId="176" fontId="8" fillId="2" borderId="57" xfId="15" applyNumberFormat="1" applyFont="1" applyFill="1" applyBorder="1" applyAlignment="1">
      <alignment vertical="center"/>
    </xf>
    <xf numFmtId="0" fontId="1" fillId="0" borderId="0" xfId="0" applyFont="1" applyFill="1" applyAlignment="1">
      <alignment vertical="center"/>
    </xf>
    <xf numFmtId="176" fontId="1" fillId="0" borderId="0" xfId="0" applyNumberFormat="1" applyFont="1" applyAlignment="1">
      <alignment vertical="center"/>
    </xf>
    <xf numFmtId="0" fontId="3" fillId="6"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176" fontId="3" fillId="5" borderId="38" xfId="15" applyNumberFormat="1" applyFont="1" applyFill="1" applyBorder="1" applyAlignment="1">
      <alignment vertical="center"/>
    </xf>
    <xf numFmtId="176" fontId="3" fillId="5" borderId="38" xfId="15" applyNumberFormat="1" applyFont="1" applyFill="1" applyBorder="1" applyAlignment="1">
      <alignment horizontal="center" vertical="center"/>
    </xf>
    <xf numFmtId="176" fontId="3" fillId="2" borderId="57" xfId="15" applyNumberFormat="1" applyFont="1" applyFill="1" applyBorder="1" applyAlignment="1">
      <alignment horizontal="center" vertical="center"/>
    </xf>
    <xf numFmtId="0" fontId="0" fillId="0" borderId="0" xfId="0" applyFont="1" applyAlignment="1">
      <alignment horizontal="right"/>
    </xf>
    <xf numFmtId="0" fontId="0" fillId="0" borderId="0" xfId="0" applyFont="1" applyAlignment="1">
      <alignment/>
    </xf>
    <xf numFmtId="184" fontId="8" fillId="0" borderId="0" xfId="0" applyNumberFormat="1" applyFont="1" applyFill="1" applyBorder="1" applyAlignment="1">
      <alignment horizontal="right" vertical="center"/>
    </xf>
    <xf numFmtId="184" fontId="8" fillId="0" borderId="26" xfId="0" applyNumberFormat="1" applyFont="1" applyFill="1" applyBorder="1" applyAlignment="1">
      <alignment horizontal="right" vertical="center"/>
    </xf>
    <xf numFmtId="0" fontId="0" fillId="4" borderId="58" xfId="0" applyFont="1" applyFill="1" applyBorder="1" applyAlignment="1">
      <alignment horizontal="right" vertical="center"/>
    </xf>
    <xf numFmtId="0" fontId="0" fillId="4" borderId="59" xfId="0" applyFont="1" applyFill="1" applyBorder="1" applyAlignment="1">
      <alignment horizontal="right" vertical="center"/>
    </xf>
    <xf numFmtId="0" fontId="18" fillId="4" borderId="19" xfId="21" applyFont="1" applyFill="1" applyBorder="1" applyAlignment="1">
      <alignment vertical="center"/>
      <protection/>
    </xf>
    <xf numFmtId="207" fontId="8" fillId="2" borderId="60" xfId="17" applyNumberFormat="1" applyFont="1" applyFill="1" applyBorder="1" applyAlignment="1">
      <alignment horizontal="right" vertical="center"/>
    </xf>
    <xf numFmtId="0" fontId="0" fillId="0" borderId="21"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61" xfId="0" applyFont="1" applyFill="1" applyBorder="1" applyAlignment="1">
      <alignment horizontal="center" vertical="center"/>
    </xf>
    <xf numFmtId="0" fontId="3" fillId="3" borderId="61"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25" xfId="0" applyFont="1" applyFill="1" applyBorder="1" applyAlignment="1">
      <alignment horizontal="center" vertical="center"/>
    </xf>
    <xf numFmtId="176" fontId="8" fillId="2" borderId="64" xfId="15" applyNumberFormat="1" applyFont="1" applyFill="1" applyBorder="1" applyAlignment="1">
      <alignment horizontal="center" vertical="center"/>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176" fontId="3" fillId="2" borderId="67" xfId="15" applyNumberFormat="1" applyFont="1" applyFill="1" applyBorder="1" applyAlignment="1">
      <alignment horizontal="center" vertical="center"/>
    </xf>
    <xf numFmtId="176" fontId="3" fillId="2" borderId="34" xfId="15" applyNumberFormat="1" applyFont="1" applyFill="1" applyBorder="1" applyAlignment="1">
      <alignment horizontal="center" vertical="center"/>
    </xf>
    <xf numFmtId="176" fontId="3" fillId="2" borderId="38" xfId="15" applyNumberFormat="1" applyFont="1" applyFill="1" applyBorder="1" applyAlignment="1">
      <alignment horizontal="center" vertical="center"/>
    </xf>
    <xf numFmtId="0" fontId="3" fillId="2" borderId="68" xfId="0" applyFont="1" applyFill="1" applyBorder="1" applyAlignment="1">
      <alignment horizontal="center" vertical="center"/>
    </xf>
    <xf numFmtId="0" fontId="3" fillId="6" borderId="0" xfId="0" applyFont="1" applyFill="1" applyBorder="1" applyAlignment="1">
      <alignment horizontal="center" vertical="center"/>
    </xf>
    <xf numFmtId="0" fontId="3" fillId="3" borderId="0" xfId="0" applyFont="1" applyFill="1" applyBorder="1" applyAlignment="1">
      <alignment horizontal="center" vertical="center"/>
    </xf>
    <xf numFmtId="176" fontId="3" fillId="2" borderId="67" xfId="15" applyNumberFormat="1" applyFont="1" applyFill="1" applyBorder="1" applyAlignment="1">
      <alignment vertical="center"/>
    </xf>
    <xf numFmtId="176" fontId="3" fillId="2" borderId="34" xfId="15" applyNumberFormat="1" applyFont="1" applyFill="1" applyBorder="1" applyAlignment="1">
      <alignment vertical="center"/>
    </xf>
    <xf numFmtId="176" fontId="3" fillId="2" borderId="38" xfId="15" applyNumberFormat="1" applyFont="1" applyFill="1" applyBorder="1" applyAlignment="1">
      <alignment vertical="center"/>
    </xf>
    <xf numFmtId="176" fontId="3" fillId="5" borderId="69" xfId="15" applyNumberFormat="1" applyFont="1" applyFill="1" applyBorder="1" applyAlignment="1">
      <alignment vertical="center"/>
    </xf>
    <xf numFmtId="176" fontId="3" fillId="5" borderId="48" xfId="15" applyNumberFormat="1" applyFont="1" applyFill="1" applyBorder="1" applyAlignment="1">
      <alignment horizontal="center" vertical="center"/>
    </xf>
    <xf numFmtId="176" fontId="3" fillId="2" borderId="48" xfId="15" applyNumberFormat="1" applyFont="1" applyFill="1" applyBorder="1" applyAlignment="1">
      <alignment horizontal="center" vertical="center"/>
    </xf>
    <xf numFmtId="176" fontId="3" fillId="2" borderId="13" xfId="15" applyNumberFormat="1" applyFont="1" applyFill="1" applyBorder="1" applyAlignment="1">
      <alignment horizontal="center" vertical="center"/>
    </xf>
    <xf numFmtId="0" fontId="3" fillId="6" borderId="70" xfId="0" applyFont="1" applyFill="1" applyBorder="1" applyAlignment="1">
      <alignment horizontal="center" vertical="center"/>
    </xf>
    <xf numFmtId="0" fontId="3" fillId="6" borderId="71" xfId="0" applyFont="1" applyFill="1" applyBorder="1" applyAlignment="1">
      <alignment horizontal="center" vertical="center"/>
    </xf>
    <xf numFmtId="0" fontId="3" fillId="6" borderId="21"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0" fontId="3" fillId="3" borderId="21"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1" xfId="0" applyFont="1" applyFill="1" applyBorder="1" applyAlignment="1">
      <alignment horizontal="center" vertical="center"/>
    </xf>
    <xf numFmtId="38" fontId="3" fillId="5" borderId="74" xfId="17" applyFont="1" applyFill="1" applyBorder="1" applyAlignment="1">
      <alignment horizontal="right" vertical="center"/>
    </xf>
    <xf numFmtId="38" fontId="3" fillId="2" borderId="32" xfId="17" applyFont="1" applyFill="1" applyBorder="1" applyAlignment="1">
      <alignment horizontal="right" vertical="center"/>
    </xf>
    <xf numFmtId="38" fontId="3" fillId="2" borderId="74" xfId="17" applyFont="1" applyFill="1" applyBorder="1" applyAlignment="1">
      <alignment horizontal="right" vertical="center"/>
    </xf>
    <xf numFmtId="38" fontId="3" fillId="2" borderId="75" xfId="17" applyFont="1" applyFill="1" applyBorder="1" applyAlignment="1">
      <alignment horizontal="right" vertical="center"/>
    </xf>
    <xf numFmtId="38" fontId="3" fillId="2" borderId="40" xfId="17" applyFont="1" applyFill="1" applyBorder="1" applyAlignment="1">
      <alignment horizontal="right" vertical="center"/>
    </xf>
    <xf numFmtId="0" fontId="3" fillId="2" borderId="21" xfId="0" applyFont="1" applyFill="1" applyBorder="1" applyAlignment="1">
      <alignment horizontal="center" vertical="center"/>
    </xf>
    <xf numFmtId="38" fontId="3" fillId="2" borderId="29" xfId="17" applyFont="1" applyFill="1" applyBorder="1" applyAlignment="1">
      <alignment horizontal="right" vertical="center"/>
    </xf>
    <xf numFmtId="0" fontId="3" fillId="2" borderId="76" xfId="0" applyFont="1" applyFill="1" applyBorder="1" applyAlignment="1">
      <alignment horizontal="center" vertical="center"/>
    </xf>
    <xf numFmtId="0" fontId="0" fillId="0" borderId="26" xfId="0" applyFont="1" applyFill="1" applyBorder="1" applyAlignment="1">
      <alignment horizontal="center" vertical="center"/>
    </xf>
    <xf numFmtId="176" fontId="8" fillId="5" borderId="30" xfId="15" applyNumberFormat="1" applyFont="1" applyFill="1" applyBorder="1" applyAlignment="1">
      <alignment horizontal="right" vertical="center"/>
    </xf>
    <xf numFmtId="176" fontId="8" fillId="5" borderId="41" xfId="15" applyNumberFormat="1" applyFont="1" applyFill="1" applyBorder="1" applyAlignment="1">
      <alignment horizontal="right" vertical="center"/>
    </xf>
    <xf numFmtId="176" fontId="8" fillId="5" borderId="77" xfId="15" applyNumberFormat="1" applyFont="1" applyFill="1" applyBorder="1" applyAlignment="1">
      <alignment horizontal="right" vertical="center"/>
    </xf>
    <xf numFmtId="176" fontId="8" fillId="5" borderId="46" xfId="15" applyNumberFormat="1" applyFont="1" applyFill="1" applyBorder="1" applyAlignment="1">
      <alignment horizontal="right" vertical="center"/>
    </xf>
    <xf numFmtId="176" fontId="8" fillId="5" borderId="78" xfId="15" applyNumberFormat="1" applyFont="1" applyFill="1" applyBorder="1" applyAlignment="1">
      <alignment horizontal="right" vertical="center"/>
    </xf>
    <xf numFmtId="176" fontId="8" fillId="5" borderId="18" xfId="15" applyNumberFormat="1" applyFont="1" applyFill="1" applyBorder="1" applyAlignment="1">
      <alignment horizontal="right" vertical="center"/>
    </xf>
    <xf numFmtId="176" fontId="8" fillId="5" borderId="79" xfId="15" applyNumberFormat="1" applyFont="1" applyFill="1" applyBorder="1" applyAlignment="1">
      <alignment horizontal="right" vertical="center"/>
    </xf>
    <xf numFmtId="176" fontId="8" fillId="5" borderId="51" xfId="15" applyNumberFormat="1" applyFont="1" applyFill="1" applyBorder="1" applyAlignment="1">
      <alignment horizontal="right" vertical="center"/>
    </xf>
    <xf numFmtId="176" fontId="8" fillId="5" borderId="49" xfId="15" applyNumberFormat="1" applyFont="1" applyFill="1" applyBorder="1" applyAlignment="1">
      <alignment horizontal="right" vertical="center"/>
    </xf>
    <xf numFmtId="176" fontId="8" fillId="5" borderId="48" xfId="15" applyNumberFormat="1" applyFont="1" applyFill="1" applyBorder="1" applyAlignment="1">
      <alignment horizontal="right" vertical="center"/>
    </xf>
    <xf numFmtId="176" fontId="8" fillId="5" borderId="33" xfId="15" applyNumberFormat="1" applyFont="1" applyFill="1" applyBorder="1" applyAlignment="1">
      <alignment horizontal="center" vertical="center"/>
    </xf>
    <xf numFmtId="176" fontId="8" fillId="5" borderId="80" xfId="15" applyNumberFormat="1" applyFont="1" applyFill="1" applyBorder="1" applyAlignment="1">
      <alignment horizontal="right" vertical="center"/>
    </xf>
    <xf numFmtId="176" fontId="8" fillId="5" borderId="59" xfId="15" applyNumberFormat="1" applyFont="1" applyFill="1" applyBorder="1" applyAlignment="1">
      <alignment horizontal="right" vertical="center"/>
    </xf>
    <xf numFmtId="176" fontId="8" fillId="5" borderId="81" xfId="15" applyNumberFormat="1" applyFont="1" applyFill="1" applyBorder="1" applyAlignment="1">
      <alignment horizontal="right" vertical="center"/>
    </xf>
    <xf numFmtId="176" fontId="8" fillId="5" borderId="52" xfId="15" applyNumberFormat="1" applyFont="1" applyFill="1" applyBorder="1" applyAlignment="1">
      <alignment horizontal="right" vertical="center"/>
    </xf>
    <xf numFmtId="176" fontId="8" fillId="5" borderId="82" xfId="15" applyNumberFormat="1" applyFont="1" applyFill="1" applyBorder="1" applyAlignment="1">
      <alignment horizontal="right" vertical="center"/>
    </xf>
    <xf numFmtId="176" fontId="8" fillId="5" borderId="57" xfId="15" applyNumberFormat="1" applyFont="1" applyFill="1" applyBorder="1" applyAlignment="1">
      <alignment horizontal="right" vertical="center"/>
    </xf>
    <xf numFmtId="176" fontId="8" fillId="5" borderId="83" xfId="15" applyNumberFormat="1" applyFont="1" applyFill="1" applyBorder="1" applyAlignment="1">
      <alignment horizontal="right" vertical="center"/>
    </xf>
    <xf numFmtId="176" fontId="8" fillId="5" borderId="74" xfId="15" applyNumberFormat="1" applyFont="1" applyFill="1" applyBorder="1" applyAlignment="1">
      <alignment horizontal="center" vertical="center"/>
    </xf>
    <xf numFmtId="176" fontId="8" fillId="5" borderId="84" xfId="15" applyNumberFormat="1" applyFont="1" applyFill="1" applyBorder="1" applyAlignment="1">
      <alignment horizontal="right" vertical="center"/>
    </xf>
    <xf numFmtId="176" fontId="8" fillId="5" borderId="85" xfId="15" applyNumberFormat="1" applyFont="1" applyFill="1" applyBorder="1" applyAlignment="1">
      <alignment horizontal="right" vertical="center"/>
    </xf>
    <xf numFmtId="176" fontId="8" fillId="5" borderId="86" xfId="15" applyNumberFormat="1" applyFont="1" applyFill="1" applyBorder="1" applyAlignment="1">
      <alignment horizontal="right" vertical="center"/>
    </xf>
    <xf numFmtId="176" fontId="8" fillId="5" borderId="78" xfId="15" applyNumberFormat="1" applyFont="1" applyFill="1" applyBorder="1" applyAlignment="1">
      <alignment horizontal="center" vertical="center"/>
    </xf>
    <xf numFmtId="176" fontId="8" fillId="5" borderId="16" xfId="15" applyNumberFormat="1" applyFont="1" applyFill="1" applyBorder="1" applyAlignment="1">
      <alignment horizontal="right" vertical="center"/>
    </xf>
    <xf numFmtId="176" fontId="8" fillId="5" borderId="33" xfId="15" applyNumberFormat="1" applyFont="1" applyFill="1" applyBorder="1" applyAlignment="1" quotePrefix="1">
      <alignment horizontal="right" vertical="center"/>
    </xf>
    <xf numFmtId="176" fontId="8" fillId="5" borderId="49" xfId="15" applyNumberFormat="1" applyFont="1" applyFill="1" applyBorder="1" applyAlignment="1" quotePrefix="1">
      <alignment horizontal="right" vertical="center"/>
    </xf>
    <xf numFmtId="176" fontId="8" fillId="2" borderId="87" xfId="15" applyNumberFormat="1" applyFont="1" applyFill="1" applyBorder="1" applyAlignment="1">
      <alignment vertical="center"/>
    </xf>
    <xf numFmtId="176" fontId="8" fillId="2" borderId="88" xfId="15" applyNumberFormat="1" applyFont="1" applyFill="1" applyBorder="1" applyAlignment="1">
      <alignment horizontal="right" vertical="center"/>
    </xf>
    <xf numFmtId="176" fontId="8" fillId="2" borderId="71" xfId="15" applyNumberFormat="1" applyFont="1" applyFill="1" applyBorder="1" applyAlignment="1">
      <alignment vertical="center"/>
    </xf>
    <xf numFmtId="207" fontId="8" fillId="2" borderId="57" xfId="17" applyNumberFormat="1" applyFont="1" applyFill="1" applyBorder="1" applyAlignment="1">
      <alignment horizontal="right" vertical="center"/>
    </xf>
    <xf numFmtId="176" fontId="8" fillId="5" borderId="89" xfId="15" applyNumberFormat="1" applyFont="1" applyFill="1" applyBorder="1" applyAlignment="1">
      <alignment horizontal="right" vertical="center"/>
    </xf>
    <xf numFmtId="176" fontId="8" fillId="5" borderId="29" xfId="15" applyNumberFormat="1" applyFont="1" applyFill="1" applyBorder="1" applyAlignment="1">
      <alignment horizontal="right" vertical="center"/>
    </xf>
    <xf numFmtId="38" fontId="0" fillId="0" borderId="0" xfId="17" applyFont="1" applyFill="1" applyAlignment="1">
      <alignment horizontal="right" vertical="center"/>
    </xf>
    <xf numFmtId="176" fontId="8" fillId="5" borderId="90" xfId="15" applyNumberFormat="1" applyFont="1" applyFill="1" applyBorder="1" applyAlignment="1">
      <alignment horizontal="center" vertical="center"/>
    </xf>
    <xf numFmtId="0" fontId="0" fillId="0" borderId="18" xfId="0" applyFont="1" applyFill="1" applyBorder="1" applyAlignment="1">
      <alignment/>
    </xf>
    <xf numFmtId="3" fontId="3" fillId="5" borderId="33" xfId="17" applyNumberFormat="1" applyFont="1" applyFill="1" applyBorder="1" applyAlignment="1">
      <alignment horizontal="right" vertical="center"/>
    </xf>
    <xf numFmtId="3" fontId="3" fillId="2" borderId="91" xfId="17" applyNumberFormat="1" applyFont="1" applyFill="1" applyBorder="1" applyAlignment="1">
      <alignment horizontal="right" vertical="center"/>
    </xf>
    <xf numFmtId="3" fontId="3" fillId="2" borderId="51" xfId="17" applyNumberFormat="1" applyFont="1" applyFill="1" applyBorder="1" applyAlignment="1">
      <alignment horizontal="right" vertical="center"/>
    </xf>
    <xf numFmtId="3" fontId="3" fillId="2" borderId="31" xfId="17" applyNumberFormat="1" applyFont="1" applyFill="1" applyBorder="1" applyAlignment="1">
      <alignment horizontal="right" vertical="center"/>
    </xf>
    <xf numFmtId="3" fontId="3" fillId="2" borderId="60" xfId="17" applyNumberFormat="1" applyFont="1" applyFill="1" applyBorder="1" applyAlignment="1">
      <alignment horizontal="right" vertical="center"/>
    </xf>
    <xf numFmtId="3" fontId="3" fillId="2" borderId="11" xfId="17" applyNumberFormat="1" applyFont="1" applyFill="1" applyBorder="1" applyAlignment="1">
      <alignment horizontal="right" vertical="center"/>
    </xf>
    <xf numFmtId="3" fontId="3" fillId="5" borderId="31" xfId="17" applyNumberFormat="1" applyFont="1" applyFill="1" applyBorder="1" applyAlignment="1">
      <alignment horizontal="right" vertical="center"/>
    </xf>
    <xf numFmtId="3" fontId="3" fillId="2" borderId="44" xfId="17" applyNumberFormat="1" applyFont="1" applyFill="1" applyBorder="1" applyAlignment="1">
      <alignment horizontal="right" vertical="center"/>
    </xf>
    <xf numFmtId="3" fontId="3" fillId="2" borderId="49" xfId="17" applyNumberFormat="1" applyFont="1" applyFill="1" applyBorder="1" applyAlignment="1">
      <alignment horizontal="right" vertical="center"/>
    </xf>
    <xf numFmtId="3" fontId="3" fillId="2" borderId="33" xfId="17" applyNumberFormat="1" applyFont="1" applyFill="1" applyBorder="1" applyAlignment="1">
      <alignment horizontal="right" vertical="center"/>
    </xf>
    <xf numFmtId="3" fontId="3" fillId="2" borderId="39" xfId="17" applyNumberFormat="1" applyFont="1" applyFill="1" applyBorder="1" applyAlignment="1">
      <alignment horizontal="right" vertical="center"/>
    </xf>
    <xf numFmtId="3" fontId="3" fillId="2" borderId="12" xfId="17" applyNumberFormat="1" applyFont="1" applyFill="1" applyBorder="1" applyAlignment="1">
      <alignment horizontal="right" vertical="center"/>
    </xf>
    <xf numFmtId="3" fontId="3" fillId="2" borderId="92" xfId="17" applyNumberFormat="1" applyFont="1" applyFill="1" applyBorder="1" applyAlignment="1">
      <alignment horizontal="right" vertical="center"/>
    </xf>
    <xf numFmtId="3" fontId="3" fillId="2" borderId="59" xfId="17" applyNumberFormat="1" applyFont="1" applyFill="1" applyBorder="1" applyAlignment="1">
      <alignment horizontal="right" vertical="center"/>
    </xf>
    <xf numFmtId="3" fontId="3" fillId="2" borderId="80" xfId="17" applyNumberFormat="1" applyFont="1" applyFill="1" applyBorder="1" applyAlignment="1">
      <alignment horizontal="right" vertical="center"/>
    </xf>
    <xf numFmtId="3" fontId="3" fillId="2" borderId="93" xfId="17" applyNumberFormat="1" applyFont="1" applyFill="1" applyBorder="1" applyAlignment="1">
      <alignment horizontal="right" vertical="center"/>
    </xf>
    <xf numFmtId="3" fontId="3" fillId="2" borderId="58" xfId="17" applyNumberFormat="1" applyFont="1" applyFill="1" applyBorder="1" applyAlignment="1">
      <alignment horizontal="right" vertical="center"/>
    </xf>
    <xf numFmtId="3" fontId="3" fillId="2" borderId="94" xfId="17" applyNumberFormat="1" applyFont="1" applyFill="1" applyBorder="1" applyAlignment="1">
      <alignment horizontal="right" vertical="center"/>
    </xf>
    <xf numFmtId="3" fontId="3" fillId="2" borderId="52" xfId="17" applyNumberFormat="1" applyFont="1" applyFill="1" applyBorder="1" applyAlignment="1">
      <alignment horizontal="right" vertical="center"/>
    </xf>
    <xf numFmtId="3" fontId="3" fillId="2" borderId="81" xfId="17" applyNumberFormat="1" applyFont="1" applyFill="1" applyBorder="1" applyAlignment="1">
      <alignment horizontal="right" vertical="center"/>
    </xf>
    <xf numFmtId="3" fontId="3" fillId="2" borderId="95" xfId="17" applyNumberFormat="1" applyFont="1" applyFill="1" applyBorder="1" applyAlignment="1">
      <alignment horizontal="right" vertical="center"/>
    </xf>
    <xf numFmtId="3" fontId="3" fillId="2" borderId="23" xfId="17" applyNumberFormat="1" applyFont="1" applyFill="1" applyBorder="1" applyAlignment="1">
      <alignment horizontal="right" vertical="center"/>
    </xf>
    <xf numFmtId="3" fontId="3" fillId="5" borderId="70" xfId="17" applyNumberFormat="1" applyFont="1" applyFill="1" applyBorder="1" applyAlignment="1">
      <alignment horizontal="right" vertical="center"/>
    </xf>
    <xf numFmtId="3" fontId="3" fillId="2" borderId="96" xfId="17" applyNumberFormat="1" applyFont="1" applyFill="1" applyBorder="1" applyAlignment="1">
      <alignment horizontal="right" vertical="center"/>
    </xf>
    <xf numFmtId="3" fontId="3" fillId="2" borderId="50" xfId="17" applyNumberFormat="1" applyFont="1" applyFill="1" applyBorder="1" applyAlignment="1">
      <alignment horizontal="right" vertical="center"/>
    </xf>
    <xf numFmtId="3" fontId="3" fillId="2" borderId="70" xfId="17" applyNumberFormat="1" applyFont="1" applyFill="1" applyBorder="1" applyAlignment="1">
      <alignment horizontal="right" vertical="center"/>
    </xf>
    <xf numFmtId="3" fontId="3" fillId="2" borderId="97" xfId="17" applyNumberFormat="1" applyFont="1" applyFill="1" applyBorder="1" applyAlignment="1">
      <alignment horizontal="right" vertical="center"/>
    </xf>
    <xf numFmtId="3" fontId="3" fillId="2" borderId="36" xfId="17" applyNumberFormat="1" applyFont="1" applyFill="1" applyBorder="1" applyAlignment="1">
      <alignment horizontal="right" vertical="center"/>
    </xf>
    <xf numFmtId="3" fontId="3" fillId="2" borderId="34" xfId="17" applyNumberFormat="1" applyFont="1" applyFill="1" applyBorder="1" applyAlignment="1">
      <alignment horizontal="right" vertical="center"/>
    </xf>
    <xf numFmtId="3" fontId="3" fillId="2" borderId="98" xfId="17" applyNumberFormat="1" applyFont="1" applyFill="1" applyBorder="1" applyAlignment="1">
      <alignment horizontal="right" vertical="center"/>
    </xf>
    <xf numFmtId="3" fontId="3" fillId="2" borderId="38" xfId="17" applyNumberFormat="1" applyFont="1" applyFill="1" applyBorder="1" applyAlignment="1">
      <alignment horizontal="right" vertical="center"/>
    </xf>
    <xf numFmtId="3" fontId="3" fillId="2" borderId="48" xfId="17" applyNumberFormat="1" applyFont="1" applyFill="1" applyBorder="1" applyAlignment="1">
      <alignment horizontal="right" vertical="center"/>
    </xf>
    <xf numFmtId="3" fontId="3" fillId="2" borderId="57" xfId="17" applyNumberFormat="1" applyFont="1" applyFill="1" applyBorder="1" applyAlignment="1">
      <alignment horizontal="right" vertical="center"/>
    </xf>
    <xf numFmtId="3" fontId="3" fillId="2" borderId="13" xfId="17" applyNumberFormat="1" applyFont="1" applyFill="1" applyBorder="1" applyAlignment="1">
      <alignment horizontal="right" vertical="center"/>
    </xf>
    <xf numFmtId="176" fontId="3" fillId="5" borderId="43" xfId="15" applyNumberFormat="1" applyFont="1" applyFill="1" applyBorder="1" applyAlignment="1">
      <alignment horizontal="right" vertical="center"/>
    </xf>
    <xf numFmtId="176" fontId="3" fillId="5" borderId="37" xfId="15" applyNumberFormat="1" applyFont="1" applyFill="1" applyBorder="1" applyAlignment="1">
      <alignment horizontal="right" vertical="center"/>
    </xf>
    <xf numFmtId="176" fontId="3" fillId="2" borderId="79" xfId="15" applyNumberFormat="1" applyFont="1" applyFill="1" applyBorder="1" applyAlignment="1">
      <alignment horizontal="right" vertical="center"/>
    </xf>
    <xf numFmtId="176" fontId="3" fillId="2" borderId="43" xfId="15" applyNumberFormat="1" applyFont="1" applyFill="1" applyBorder="1" applyAlignment="1">
      <alignment horizontal="right" vertical="center"/>
    </xf>
    <xf numFmtId="176" fontId="3" fillId="2" borderId="37" xfId="15" applyNumberFormat="1" applyFont="1" applyFill="1" applyBorder="1" applyAlignment="1">
      <alignment horizontal="right" vertical="center"/>
    </xf>
    <xf numFmtId="176" fontId="3" fillId="2" borderId="99" xfId="15" applyNumberFormat="1" applyFont="1" applyFill="1" applyBorder="1" applyAlignment="1">
      <alignment horizontal="right" vertical="center"/>
    </xf>
    <xf numFmtId="176" fontId="3" fillId="2" borderId="82" xfId="15" applyNumberFormat="1" applyFont="1" applyFill="1" applyBorder="1" applyAlignment="1">
      <alignment horizontal="right" vertical="center"/>
    </xf>
    <xf numFmtId="176" fontId="3" fillId="5" borderId="33" xfId="15" applyNumberFormat="1" applyFont="1" applyFill="1" applyBorder="1" applyAlignment="1">
      <alignment horizontal="right" vertical="center"/>
    </xf>
    <xf numFmtId="176" fontId="3" fillId="5" borderId="100" xfId="15" applyNumberFormat="1" applyFont="1" applyFill="1" applyBorder="1" applyAlignment="1">
      <alignment horizontal="right" vertical="center"/>
    </xf>
    <xf numFmtId="176" fontId="3" fillId="2" borderId="51" xfId="15" applyNumberFormat="1" applyFont="1" applyFill="1" applyBorder="1" applyAlignment="1">
      <alignment horizontal="right" vertical="center"/>
    </xf>
    <xf numFmtId="176" fontId="3" fillId="2" borderId="101" xfId="15" applyNumberFormat="1" applyFont="1" applyFill="1" applyBorder="1" applyAlignment="1">
      <alignment horizontal="right" vertical="center"/>
    </xf>
    <xf numFmtId="176" fontId="3" fillId="2" borderId="31" xfId="15" applyNumberFormat="1" applyFont="1" applyFill="1" applyBorder="1" applyAlignment="1">
      <alignment horizontal="right" vertical="center"/>
    </xf>
    <xf numFmtId="176" fontId="3" fillId="2" borderId="102" xfId="15" applyNumberFormat="1" applyFont="1" applyFill="1" applyBorder="1" applyAlignment="1">
      <alignment horizontal="right" vertical="center"/>
    </xf>
    <xf numFmtId="176" fontId="3" fillId="2" borderId="60" xfId="15" applyNumberFormat="1" applyFont="1" applyFill="1" applyBorder="1" applyAlignment="1">
      <alignment horizontal="right" vertical="center"/>
    </xf>
    <xf numFmtId="176" fontId="3" fillId="2" borderId="49" xfId="15" applyNumberFormat="1" applyFont="1" applyFill="1" applyBorder="1" applyAlignment="1">
      <alignment horizontal="right" vertical="center"/>
    </xf>
    <xf numFmtId="176" fontId="3" fillId="2" borderId="100" xfId="15" applyNumberFormat="1" applyFont="1" applyFill="1" applyBorder="1" applyAlignment="1">
      <alignment horizontal="right" vertical="center"/>
    </xf>
    <xf numFmtId="176" fontId="3" fillId="2" borderId="33" xfId="15" applyNumberFormat="1" applyFont="1" applyFill="1" applyBorder="1" applyAlignment="1">
      <alignment horizontal="right" vertical="center"/>
    </xf>
    <xf numFmtId="176" fontId="3" fillId="2" borderId="90" xfId="15" applyNumberFormat="1" applyFont="1" applyFill="1" applyBorder="1" applyAlignment="1">
      <alignment horizontal="right" vertical="center"/>
    </xf>
    <xf numFmtId="176" fontId="3" fillId="2" borderId="39" xfId="15" applyNumberFormat="1" applyFont="1" applyFill="1" applyBorder="1" applyAlignment="1">
      <alignment horizontal="right" vertical="center"/>
    </xf>
    <xf numFmtId="176" fontId="3" fillId="5" borderId="38" xfId="15" applyNumberFormat="1" applyFont="1" applyFill="1" applyBorder="1" applyAlignment="1">
      <alignment horizontal="right" vertical="center"/>
    </xf>
    <xf numFmtId="176" fontId="3" fillId="5" borderId="98" xfId="15" applyNumberFormat="1" applyFont="1" applyFill="1" applyBorder="1" applyAlignment="1">
      <alignment horizontal="right" vertical="center"/>
    </xf>
    <xf numFmtId="176" fontId="3" fillId="2" borderId="98" xfId="15" applyNumberFormat="1" applyFont="1" applyFill="1" applyBorder="1" applyAlignment="1">
      <alignment horizontal="right" vertical="center"/>
    </xf>
    <xf numFmtId="176" fontId="3" fillId="2" borderId="38" xfId="15" applyNumberFormat="1" applyFont="1" applyFill="1" applyBorder="1" applyAlignment="1">
      <alignment horizontal="right" vertical="center"/>
    </xf>
    <xf numFmtId="176" fontId="3" fillId="2" borderId="57" xfId="15" applyNumberFormat="1" applyFont="1" applyFill="1" applyBorder="1" applyAlignment="1">
      <alignment horizontal="right" vertical="center"/>
    </xf>
    <xf numFmtId="3" fontId="3" fillId="5" borderId="41" xfId="17" applyNumberFormat="1" applyFont="1" applyFill="1" applyBorder="1" applyAlignment="1">
      <alignment horizontal="right" vertical="center"/>
    </xf>
    <xf numFmtId="3" fontId="8" fillId="5" borderId="71" xfId="0" applyNumberFormat="1" applyFont="1" applyFill="1" applyBorder="1" applyAlignment="1">
      <alignment horizontal="right" vertical="center"/>
    </xf>
    <xf numFmtId="3" fontId="8" fillId="5" borderId="21" xfId="0" applyNumberFormat="1" applyFont="1" applyFill="1" applyBorder="1" applyAlignment="1">
      <alignment horizontal="right" vertical="center"/>
    </xf>
    <xf numFmtId="3" fontId="8" fillId="5" borderId="103" xfId="0" applyNumberFormat="1" applyFont="1" applyFill="1" applyBorder="1" applyAlignment="1">
      <alignment horizontal="right" vertical="center"/>
    </xf>
    <xf numFmtId="3" fontId="3" fillId="2" borderId="71" xfId="0" applyNumberFormat="1" applyFont="1" applyFill="1" applyBorder="1" applyAlignment="1">
      <alignment horizontal="right" vertical="center"/>
    </xf>
    <xf numFmtId="3" fontId="8" fillId="5" borderId="57" xfId="0" applyNumberFormat="1" applyFont="1" applyFill="1" applyBorder="1" applyAlignment="1">
      <alignment horizontal="right" vertical="center"/>
    </xf>
    <xf numFmtId="3" fontId="8" fillId="5" borderId="48" xfId="0" applyNumberFormat="1" applyFont="1" applyFill="1" applyBorder="1" applyAlignment="1">
      <alignment horizontal="right" vertical="center"/>
    </xf>
    <xf numFmtId="3" fontId="8" fillId="5" borderId="38" xfId="0" applyNumberFormat="1" applyFont="1" applyFill="1" applyBorder="1" applyAlignment="1">
      <alignment horizontal="right" vertical="center"/>
    </xf>
    <xf numFmtId="3" fontId="3" fillId="2" borderId="57" xfId="0" applyNumberFormat="1" applyFont="1" applyFill="1" applyBorder="1" applyAlignment="1">
      <alignment horizontal="right" vertical="center"/>
    </xf>
    <xf numFmtId="3" fontId="3" fillId="2" borderId="42" xfId="0" applyNumberFormat="1" applyFont="1" applyFill="1" applyBorder="1" applyAlignment="1">
      <alignment horizontal="right" vertical="center"/>
    </xf>
    <xf numFmtId="3" fontId="3" fillId="5" borderId="0" xfId="17" applyNumberFormat="1" applyFont="1" applyFill="1" applyBorder="1" applyAlignment="1">
      <alignment vertical="center"/>
    </xf>
    <xf numFmtId="3" fontId="3" fillId="2" borderId="0" xfId="17" applyNumberFormat="1" applyFont="1" applyFill="1" applyBorder="1" applyAlignment="1">
      <alignment vertical="center"/>
    </xf>
    <xf numFmtId="3" fontId="3" fillId="2" borderId="73" xfId="17" applyNumberFormat="1" applyFont="1" applyFill="1" applyBorder="1" applyAlignment="1">
      <alignment vertical="center"/>
    </xf>
    <xf numFmtId="3" fontId="3" fillId="2" borderId="104" xfId="17" applyNumberFormat="1" applyFont="1" applyFill="1" applyBorder="1" applyAlignment="1">
      <alignment vertical="center"/>
    </xf>
    <xf numFmtId="3" fontId="3" fillId="2" borderId="105" xfId="17" applyNumberFormat="1" applyFont="1" applyFill="1" applyBorder="1" applyAlignment="1">
      <alignment vertical="center"/>
    </xf>
    <xf numFmtId="3" fontId="3" fillId="2" borderId="106" xfId="17" applyNumberFormat="1" applyFont="1" applyFill="1" applyBorder="1" applyAlignment="1">
      <alignment vertical="center"/>
    </xf>
    <xf numFmtId="3" fontId="3" fillId="5" borderId="41" xfId="17" applyNumberFormat="1" applyFont="1" applyFill="1" applyBorder="1" applyAlignment="1">
      <alignment vertical="center"/>
    </xf>
    <xf numFmtId="3" fontId="3" fillId="5" borderId="18" xfId="17" applyNumberFormat="1" applyFont="1" applyFill="1" applyBorder="1" applyAlignment="1">
      <alignment vertical="center"/>
    </xf>
    <xf numFmtId="3" fontId="3" fillId="2" borderId="18" xfId="17" applyNumberFormat="1" applyFont="1" applyFill="1" applyBorder="1" applyAlignment="1">
      <alignment vertical="center"/>
    </xf>
    <xf numFmtId="3" fontId="3" fillId="2" borderId="74" xfId="17" applyNumberFormat="1" applyFont="1" applyFill="1" applyBorder="1" applyAlignment="1">
      <alignment vertical="center"/>
    </xf>
    <xf numFmtId="3" fontId="3" fillId="2" borderId="41" xfId="17" applyNumberFormat="1" applyFont="1" applyFill="1" applyBorder="1" applyAlignment="1">
      <alignment vertical="center"/>
    </xf>
    <xf numFmtId="3" fontId="3" fillId="2" borderId="107" xfId="17" applyNumberFormat="1" applyFont="1" applyFill="1" applyBorder="1" applyAlignment="1">
      <alignment vertical="center"/>
    </xf>
    <xf numFmtId="3" fontId="3" fillId="2" borderId="42" xfId="17" applyNumberFormat="1" applyFont="1" applyFill="1" applyBorder="1" applyAlignment="1">
      <alignment vertical="center"/>
    </xf>
    <xf numFmtId="3" fontId="3" fillId="5" borderId="108" xfId="0" applyNumberFormat="1" applyFont="1" applyFill="1" applyBorder="1" applyAlignment="1">
      <alignment vertical="center"/>
    </xf>
    <xf numFmtId="3" fontId="3" fillId="5" borderId="109" xfId="0" applyNumberFormat="1" applyFont="1" applyFill="1" applyBorder="1" applyAlignment="1">
      <alignment vertical="center"/>
    </xf>
    <xf numFmtId="3" fontId="3" fillId="2" borderId="6" xfId="0" applyNumberFormat="1" applyFont="1" applyFill="1" applyBorder="1" applyAlignment="1">
      <alignment vertical="center"/>
    </xf>
    <xf numFmtId="3" fontId="3" fillId="2" borderId="108" xfId="0" applyNumberFormat="1" applyFont="1" applyFill="1" applyBorder="1" applyAlignment="1">
      <alignment vertical="center"/>
    </xf>
    <xf numFmtId="3" fontId="3" fillId="2" borderId="109" xfId="0" applyNumberFormat="1" applyFont="1" applyFill="1" applyBorder="1" applyAlignment="1">
      <alignment vertical="center"/>
    </xf>
    <xf numFmtId="3" fontId="3" fillId="2" borderId="110" xfId="0" applyNumberFormat="1" applyFont="1" applyFill="1" applyBorder="1" applyAlignment="1">
      <alignment vertical="center"/>
    </xf>
    <xf numFmtId="3" fontId="3" fillId="2" borderId="71" xfId="0" applyNumberFormat="1" applyFont="1" applyFill="1" applyBorder="1" applyAlignment="1">
      <alignment vertical="center"/>
    </xf>
    <xf numFmtId="3" fontId="3" fillId="2" borderId="8" xfId="17" applyNumberFormat="1" applyFont="1" applyFill="1" applyBorder="1" applyAlignment="1">
      <alignment vertical="center"/>
    </xf>
    <xf numFmtId="3" fontId="3" fillId="2" borderId="9" xfId="17" applyNumberFormat="1" applyFont="1" applyFill="1" applyBorder="1" applyAlignment="1">
      <alignment vertical="center"/>
    </xf>
    <xf numFmtId="3" fontId="3" fillId="2" borderId="17" xfId="17" applyNumberFormat="1" applyFont="1" applyFill="1" applyBorder="1" applyAlignment="1">
      <alignment vertical="center"/>
    </xf>
    <xf numFmtId="3" fontId="3" fillId="2" borderId="77" xfId="17" applyNumberFormat="1" applyFont="1" applyFill="1" applyBorder="1" applyAlignment="1">
      <alignment vertical="center"/>
    </xf>
    <xf numFmtId="3" fontId="3" fillId="2" borderId="20" xfId="17" applyNumberFormat="1" applyFont="1" applyFill="1" applyBorder="1" applyAlignment="1">
      <alignment vertical="center"/>
    </xf>
    <xf numFmtId="3" fontId="3" fillId="5" borderId="21" xfId="0" applyNumberFormat="1" applyFont="1" applyFill="1" applyBorder="1" applyAlignment="1">
      <alignment vertical="center"/>
    </xf>
    <xf numFmtId="3" fontId="3" fillId="2" borderId="7" xfId="0" applyNumberFormat="1" applyFont="1" applyFill="1" applyBorder="1" applyAlignment="1">
      <alignment vertical="center"/>
    </xf>
    <xf numFmtId="3" fontId="3" fillId="2" borderId="8" xfId="0" applyNumberFormat="1" applyFont="1" applyFill="1" applyBorder="1" applyAlignment="1">
      <alignment vertical="center"/>
    </xf>
    <xf numFmtId="3" fontId="3" fillId="2" borderId="73" xfId="0" applyNumberFormat="1" applyFont="1" applyFill="1" applyBorder="1" applyAlignment="1">
      <alignment vertical="center"/>
    </xf>
    <xf numFmtId="3" fontId="3" fillId="2" borderId="104" xfId="0" applyNumberFormat="1" applyFont="1" applyFill="1" applyBorder="1" applyAlignment="1">
      <alignment vertical="center"/>
    </xf>
    <xf numFmtId="3" fontId="3" fillId="2" borderId="105" xfId="0" applyNumberFormat="1" applyFont="1" applyFill="1" applyBorder="1" applyAlignment="1">
      <alignment vertical="center"/>
    </xf>
    <xf numFmtId="3" fontId="3" fillId="2" borderId="106" xfId="0" applyNumberFormat="1" applyFont="1" applyFill="1" applyBorder="1" applyAlignment="1">
      <alignment vertical="center"/>
    </xf>
    <xf numFmtId="3" fontId="3" fillId="2" borderId="9" xfId="0" applyNumberFormat="1" applyFont="1" applyFill="1" applyBorder="1" applyAlignment="1">
      <alignment vertical="center"/>
    </xf>
    <xf numFmtId="3" fontId="3" fillId="5" borderId="41" xfId="0" applyNumberFormat="1" applyFont="1" applyFill="1" applyBorder="1" applyAlignment="1">
      <alignment vertical="center"/>
    </xf>
    <xf numFmtId="3" fontId="3" fillId="2" borderId="17" xfId="0" applyNumberFormat="1" applyFont="1" applyFill="1" applyBorder="1" applyAlignment="1">
      <alignment vertical="center"/>
    </xf>
    <xf numFmtId="3" fontId="3" fillId="2" borderId="77" xfId="0" applyNumberFormat="1" applyFont="1" applyFill="1" applyBorder="1" applyAlignment="1">
      <alignment vertical="center"/>
    </xf>
    <xf numFmtId="3" fontId="3" fillId="2" borderId="41" xfId="0" applyNumberFormat="1" applyFont="1" applyFill="1" applyBorder="1" applyAlignment="1">
      <alignment vertical="center"/>
    </xf>
    <xf numFmtId="3" fontId="3" fillId="2" borderId="107" xfId="0" applyNumberFormat="1" applyFont="1" applyFill="1" applyBorder="1" applyAlignment="1">
      <alignment vertical="center"/>
    </xf>
    <xf numFmtId="3" fontId="3" fillId="2" borderId="42" xfId="0" applyNumberFormat="1" applyFont="1" applyFill="1" applyBorder="1" applyAlignment="1">
      <alignment vertical="center"/>
    </xf>
    <xf numFmtId="3" fontId="3" fillId="2" borderId="20"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18" xfId="0" applyNumberFormat="1" applyFont="1" applyFill="1" applyBorder="1" applyAlignment="1">
      <alignment vertical="center"/>
    </xf>
    <xf numFmtId="3" fontId="3" fillId="2" borderId="21" xfId="0" applyNumberFormat="1" applyFont="1" applyFill="1" applyBorder="1" applyAlignment="1">
      <alignment vertical="center"/>
    </xf>
    <xf numFmtId="3" fontId="3" fillId="2" borderId="87" xfId="17" applyNumberFormat="1" applyFont="1" applyFill="1" applyBorder="1" applyAlignment="1">
      <alignment horizontal="right" vertical="center"/>
    </xf>
    <xf numFmtId="3" fontId="3" fillId="2" borderId="111" xfId="17" applyNumberFormat="1" applyFont="1" applyFill="1" applyBorder="1" applyAlignment="1">
      <alignment horizontal="right" vertical="center"/>
    </xf>
    <xf numFmtId="3" fontId="3" fillId="2" borderId="83" xfId="17" applyNumberFormat="1" applyFont="1" applyFill="1" applyBorder="1" applyAlignment="1">
      <alignment horizontal="right" vertical="center"/>
    </xf>
    <xf numFmtId="3" fontId="3" fillId="2" borderId="16" xfId="17" applyNumberFormat="1" applyFont="1" applyFill="1" applyBorder="1" applyAlignment="1">
      <alignment horizontal="right" vertical="center"/>
    </xf>
    <xf numFmtId="3" fontId="3" fillId="2" borderId="88" xfId="17" applyNumberFormat="1" applyFont="1" applyFill="1" applyBorder="1" applyAlignment="1">
      <alignment horizontal="right" vertical="center"/>
    </xf>
    <xf numFmtId="3" fontId="3" fillId="2" borderId="100" xfId="17" applyNumberFormat="1" applyFont="1" applyFill="1" applyBorder="1" applyAlignment="1">
      <alignment horizontal="right" vertical="center"/>
    </xf>
    <xf numFmtId="3" fontId="3" fillId="2" borderId="101" xfId="17" applyNumberFormat="1" applyFont="1" applyFill="1" applyBorder="1" applyAlignment="1">
      <alignment horizontal="right" vertical="center"/>
    </xf>
    <xf numFmtId="3" fontId="3" fillId="2" borderId="0" xfId="17" applyNumberFormat="1" applyFont="1" applyFill="1" applyBorder="1" applyAlignment="1">
      <alignment horizontal="right" vertical="center"/>
    </xf>
    <xf numFmtId="3" fontId="3" fillId="2" borderId="112" xfId="17" applyNumberFormat="1" applyFont="1" applyFill="1" applyBorder="1" applyAlignment="1">
      <alignment horizontal="right" vertical="center"/>
    </xf>
    <xf numFmtId="3" fontId="3" fillId="5" borderId="30" xfId="17" applyNumberFormat="1" applyFont="1" applyFill="1" applyBorder="1" applyAlignment="1">
      <alignment horizontal="right" vertical="center"/>
    </xf>
    <xf numFmtId="3" fontId="3" fillId="2" borderId="45" xfId="17" applyNumberFormat="1" applyFont="1" applyFill="1" applyBorder="1" applyAlignment="1">
      <alignment horizontal="right" vertical="center"/>
    </xf>
    <xf numFmtId="3" fontId="3" fillId="2" borderId="65" xfId="17" applyNumberFormat="1" applyFont="1" applyFill="1" applyBorder="1" applyAlignment="1">
      <alignment horizontal="right" vertical="center"/>
    </xf>
    <xf numFmtId="3" fontId="3" fillId="2" borderId="30" xfId="17" applyNumberFormat="1" applyFont="1" applyFill="1" applyBorder="1" applyAlignment="1">
      <alignment horizontal="right" vertical="center"/>
    </xf>
    <xf numFmtId="3" fontId="3" fillId="2" borderId="76" xfId="17" applyNumberFormat="1" applyFont="1" applyFill="1" applyBorder="1" applyAlignment="1">
      <alignment horizontal="right" vertical="center"/>
    </xf>
    <xf numFmtId="3" fontId="3" fillId="2" borderId="22" xfId="17" applyNumberFormat="1" applyFont="1" applyFill="1" applyBorder="1" applyAlignment="1">
      <alignment horizontal="right" vertical="center"/>
    </xf>
    <xf numFmtId="3" fontId="3" fillId="5" borderId="18" xfId="17" applyNumberFormat="1" applyFont="1" applyFill="1" applyBorder="1" applyAlignment="1">
      <alignment horizontal="right" vertical="center"/>
    </xf>
    <xf numFmtId="3" fontId="3" fillId="2" borderId="64" xfId="17" applyNumberFormat="1" applyFont="1" applyFill="1" applyBorder="1" applyAlignment="1">
      <alignment horizontal="right" vertical="center"/>
    </xf>
    <xf numFmtId="3" fontId="3" fillId="2" borderId="77" xfId="17" applyNumberFormat="1" applyFont="1" applyFill="1" applyBorder="1" applyAlignment="1">
      <alignment horizontal="right" vertical="center"/>
    </xf>
    <xf numFmtId="3" fontId="3" fillId="2" borderId="41" xfId="17" applyNumberFormat="1" applyFont="1" applyFill="1" applyBorder="1" applyAlignment="1">
      <alignment horizontal="right" vertical="center"/>
    </xf>
    <xf numFmtId="3" fontId="3" fillId="2" borderId="18" xfId="17" applyNumberFormat="1" applyFont="1" applyFill="1" applyBorder="1" applyAlignment="1">
      <alignment horizontal="right" vertical="center"/>
    </xf>
    <xf numFmtId="3" fontId="3" fillId="2" borderId="42" xfId="17" applyNumberFormat="1" applyFont="1" applyFill="1" applyBorder="1" applyAlignment="1">
      <alignment horizontal="right" vertical="center"/>
    </xf>
    <xf numFmtId="3" fontId="3" fillId="5" borderId="83" xfId="0" applyNumberFormat="1" applyFont="1" applyFill="1" applyBorder="1" applyAlignment="1">
      <alignment horizontal="right" vertical="center"/>
    </xf>
    <xf numFmtId="3" fontId="3" fillId="5" borderId="51" xfId="0" applyNumberFormat="1" applyFont="1" applyFill="1" applyBorder="1" applyAlignment="1">
      <alignment horizontal="right" vertical="center"/>
    </xf>
    <xf numFmtId="3" fontId="3" fillId="5" borderId="33" xfId="0" applyNumberFormat="1" applyFont="1" applyFill="1" applyBorder="1" applyAlignment="1">
      <alignment horizontal="right" vertical="center"/>
    </xf>
    <xf numFmtId="3" fontId="3" fillId="5" borderId="49" xfId="0" applyNumberFormat="1" applyFont="1" applyFill="1" applyBorder="1" applyAlignment="1">
      <alignment horizontal="right" vertical="center"/>
    </xf>
    <xf numFmtId="3" fontId="3" fillId="5" borderId="31" xfId="0" applyNumberFormat="1" applyFont="1" applyFill="1" applyBorder="1" applyAlignment="1">
      <alignment horizontal="right" vertical="center"/>
    </xf>
    <xf numFmtId="3" fontId="3" fillId="5" borderId="65" xfId="0" applyNumberFormat="1" applyFont="1" applyFill="1" applyBorder="1" applyAlignment="1">
      <alignment horizontal="right" vertical="center"/>
    </xf>
    <xf numFmtId="3" fontId="3" fillId="5" borderId="30" xfId="0" applyNumberFormat="1" applyFont="1" applyFill="1" applyBorder="1" applyAlignment="1">
      <alignment horizontal="right" vertical="center"/>
    </xf>
    <xf numFmtId="3" fontId="3" fillId="2" borderId="113" xfId="0" applyNumberFormat="1" applyFont="1" applyFill="1" applyBorder="1" applyAlignment="1">
      <alignment horizontal="right" vertical="center"/>
    </xf>
    <xf numFmtId="3" fontId="3" fillId="2" borderId="65" xfId="0" applyNumberFormat="1" applyFont="1" applyFill="1" applyBorder="1" applyAlignment="1">
      <alignment horizontal="right" vertical="center"/>
    </xf>
    <xf numFmtId="3" fontId="3" fillId="2" borderId="30" xfId="0" applyNumberFormat="1" applyFont="1" applyFill="1" applyBorder="1" applyAlignment="1">
      <alignment horizontal="right" vertical="center"/>
    </xf>
    <xf numFmtId="3" fontId="3" fillId="2" borderId="22" xfId="0" applyNumberFormat="1" applyFont="1" applyFill="1" applyBorder="1" applyAlignment="1">
      <alignment horizontal="right" vertical="center"/>
    </xf>
    <xf numFmtId="3" fontId="3" fillId="2" borderId="76" xfId="0" applyNumberFormat="1" applyFont="1" applyFill="1" applyBorder="1" applyAlignment="1">
      <alignment horizontal="right" vertical="center"/>
    </xf>
    <xf numFmtId="3" fontId="3" fillId="5" borderId="41" xfId="0" applyNumberFormat="1" applyFont="1" applyFill="1" applyBorder="1" applyAlignment="1">
      <alignment horizontal="right" vertical="center"/>
    </xf>
    <xf numFmtId="3" fontId="3" fillId="5" borderId="18" xfId="0" applyNumberFormat="1" applyFont="1" applyFill="1" applyBorder="1" applyAlignment="1">
      <alignment horizontal="right" vertical="center"/>
    </xf>
    <xf numFmtId="3" fontId="3" fillId="2" borderId="64" xfId="0" applyNumberFormat="1" applyFont="1" applyFill="1" applyBorder="1" applyAlignment="1">
      <alignment horizontal="right" vertical="center"/>
    </xf>
    <xf numFmtId="3" fontId="3" fillId="2" borderId="41" xfId="0" applyNumberFormat="1" applyFont="1" applyFill="1" applyBorder="1" applyAlignment="1">
      <alignment horizontal="right" vertical="center"/>
    </xf>
    <xf numFmtId="3" fontId="3" fillId="2" borderId="77" xfId="0" applyNumberFormat="1" applyFont="1" applyFill="1" applyBorder="1" applyAlignment="1">
      <alignment horizontal="right" vertical="center"/>
    </xf>
    <xf numFmtId="3" fontId="3" fillId="2" borderId="18" xfId="0" applyNumberFormat="1" applyFont="1" applyFill="1" applyBorder="1" applyAlignment="1">
      <alignment horizontal="right" vertical="center"/>
    </xf>
    <xf numFmtId="176" fontId="8" fillId="2" borderId="32" xfId="15" applyNumberFormat="1" applyFont="1" applyFill="1" applyBorder="1" applyAlignment="1">
      <alignment horizontal="center" vertical="center"/>
    </xf>
    <xf numFmtId="207" fontId="3" fillId="2" borderId="88" xfId="0" applyNumberFormat="1" applyFont="1" applyFill="1" applyBorder="1" applyAlignment="1">
      <alignment horizontal="right" vertical="center"/>
    </xf>
    <xf numFmtId="207" fontId="3" fillId="2" borderId="42" xfId="0" applyNumberFormat="1" applyFont="1" applyFill="1" applyBorder="1" applyAlignment="1">
      <alignment horizontal="right" vertical="center"/>
    </xf>
    <xf numFmtId="176" fontId="8" fillId="5" borderId="86" xfId="15" applyNumberFormat="1" applyFont="1" applyFill="1" applyBorder="1" applyAlignment="1">
      <alignment horizontal="center" vertical="center"/>
    </xf>
    <xf numFmtId="176" fontId="8" fillId="2" borderId="78" xfId="15" applyNumberFormat="1" applyFont="1" applyFill="1" applyBorder="1" applyAlignment="1">
      <alignment horizontal="right" vertical="center"/>
    </xf>
    <xf numFmtId="176" fontId="3" fillId="5" borderId="69" xfId="15" applyNumberFormat="1" applyFont="1" applyFill="1" applyBorder="1" applyAlignment="1">
      <alignment horizontal="right" vertical="center"/>
    </xf>
    <xf numFmtId="176" fontId="3" fillId="2" borderId="67" xfId="15" applyNumberFormat="1" applyFont="1" applyFill="1" applyBorder="1" applyAlignment="1">
      <alignment horizontal="right" vertical="center"/>
    </xf>
    <xf numFmtId="176" fontId="3" fillId="2" borderId="69" xfId="15" applyNumberFormat="1" applyFont="1" applyFill="1" applyBorder="1" applyAlignment="1">
      <alignment horizontal="right" vertical="center"/>
    </xf>
    <xf numFmtId="176" fontId="8" fillId="5" borderId="41" xfId="15" applyNumberFormat="1" applyFont="1" applyFill="1" applyBorder="1" applyAlignment="1">
      <alignment vertical="center"/>
    </xf>
    <xf numFmtId="176" fontId="8" fillId="5" borderId="77" xfId="15" applyNumberFormat="1" applyFont="1" applyFill="1" applyBorder="1" applyAlignment="1">
      <alignment vertical="center"/>
    </xf>
    <xf numFmtId="176" fontId="8" fillId="2" borderId="32" xfId="15" applyNumberFormat="1" applyFont="1" applyFill="1" applyBorder="1" applyAlignment="1">
      <alignment vertical="center"/>
    </xf>
    <xf numFmtId="176" fontId="8" fillId="5" borderId="84" xfId="15" applyNumberFormat="1" applyFont="1" applyFill="1" applyBorder="1" applyAlignment="1">
      <alignment vertical="center"/>
    </xf>
    <xf numFmtId="176" fontId="8" fillId="5" borderId="107" xfId="15" applyNumberFormat="1" applyFont="1" applyFill="1" applyBorder="1" applyAlignment="1">
      <alignment vertical="center"/>
    </xf>
    <xf numFmtId="9" fontId="8" fillId="5" borderId="83" xfId="15" applyFont="1" applyFill="1" applyBorder="1" applyAlignment="1">
      <alignment horizontal="right" vertical="center"/>
    </xf>
    <xf numFmtId="9" fontId="8" fillId="2" borderId="87" xfId="15" applyFont="1" applyFill="1" applyBorder="1" applyAlignment="1">
      <alignment horizontal="right" vertical="center"/>
    </xf>
    <xf numFmtId="9" fontId="8" fillId="2" borderId="111" xfId="15" applyFont="1" applyFill="1" applyBorder="1" applyAlignment="1">
      <alignment horizontal="right" vertical="center"/>
    </xf>
    <xf numFmtId="9" fontId="8" fillId="2" borderId="83" xfId="15" applyFont="1" applyFill="1" applyBorder="1" applyAlignment="1">
      <alignment horizontal="right" vertical="center"/>
    </xf>
    <xf numFmtId="9" fontId="8" fillId="2" borderId="16" xfId="15" applyFont="1" applyFill="1" applyBorder="1" applyAlignment="1">
      <alignment horizontal="right" vertical="center"/>
    </xf>
    <xf numFmtId="9" fontId="8" fillId="2" borderId="15" xfId="15" applyFont="1" applyFill="1" applyBorder="1" applyAlignment="1">
      <alignment horizontal="right" vertical="center"/>
    </xf>
    <xf numFmtId="9" fontId="8" fillId="2" borderId="88" xfId="15" applyFont="1" applyFill="1" applyBorder="1" applyAlignment="1">
      <alignment horizontal="right" vertical="center"/>
    </xf>
    <xf numFmtId="9" fontId="8" fillId="5" borderId="33" xfId="15" applyFont="1" applyFill="1" applyBorder="1" applyAlignment="1">
      <alignment horizontal="right" vertical="center"/>
    </xf>
    <xf numFmtId="9" fontId="8" fillId="2" borderId="44" xfId="15" applyFont="1" applyFill="1" applyBorder="1" applyAlignment="1">
      <alignment horizontal="right" vertical="center"/>
    </xf>
    <xf numFmtId="9" fontId="8" fillId="2" borderId="100" xfId="15" applyFont="1" applyFill="1" applyBorder="1" applyAlignment="1">
      <alignment horizontal="right" vertical="center"/>
    </xf>
    <xf numFmtId="9" fontId="8" fillId="2" borderId="33" xfId="15" applyFont="1" applyFill="1" applyBorder="1" applyAlignment="1">
      <alignment horizontal="right" vertical="center"/>
    </xf>
    <xf numFmtId="9" fontId="8" fillId="2" borderId="49" xfId="15" applyFont="1" applyFill="1" applyBorder="1" applyAlignment="1">
      <alignment horizontal="right" vertical="center"/>
    </xf>
    <xf numFmtId="9" fontId="8" fillId="2" borderId="19" xfId="15" applyFont="1" applyFill="1" applyBorder="1" applyAlignment="1">
      <alignment horizontal="right" vertical="center"/>
    </xf>
    <xf numFmtId="9" fontId="8" fillId="2" borderId="39" xfId="15" applyFont="1" applyFill="1" applyBorder="1" applyAlignment="1">
      <alignment horizontal="right" vertical="center"/>
    </xf>
    <xf numFmtId="9" fontId="8" fillId="5" borderId="31" xfId="15" applyFont="1" applyFill="1" applyBorder="1" applyAlignment="1">
      <alignment horizontal="right" vertical="center"/>
    </xf>
    <xf numFmtId="9" fontId="8" fillId="2" borderId="91" xfId="15" applyFont="1" applyFill="1" applyBorder="1" applyAlignment="1">
      <alignment horizontal="right" vertical="center"/>
    </xf>
    <xf numFmtId="9" fontId="8" fillId="2" borderId="101" xfId="15" applyFont="1" applyFill="1" applyBorder="1" applyAlignment="1">
      <alignment horizontal="right" vertical="center"/>
    </xf>
    <xf numFmtId="9" fontId="8" fillId="2" borderId="31" xfId="15" applyFont="1" applyFill="1" applyBorder="1" applyAlignment="1">
      <alignment horizontal="right" vertical="center"/>
    </xf>
    <xf numFmtId="9" fontId="8" fillId="2" borderId="51" xfId="15" applyFont="1" applyFill="1" applyBorder="1" applyAlignment="1">
      <alignment horizontal="right" vertical="center"/>
    </xf>
    <xf numFmtId="9" fontId="8" fillId="2" borderId="54" xfId="15" applyFont="1" applyFill="1" applyBorder="1" applyAlignment="1">
      <alignment horizontal="right" vertical="center"/>
    </xf>
    <xf numFmtId="9" fontId="8" fillId="2" borderId="60" xfId="15" applyFont="1" applyFill="1" applyBorder="1" applyAlignment="1">
      <alignment horizontal="right" vertical="center"/>
    </xf>
    <xf numFmtId="9" fontId="8" fillId="2" borderId="0" xfId="15" applyFont="1" applyFill="1" applyBorder="1" applyAlignment="1">
      <alignment horizontal="right" vertical="center"/>
    </xf>
    <xf numFmtId="9" fontId="8" fillId="5" borderId="70" xfId="15" applyFont="1" applyFill="1" applyBorder="1" applyAlignment="1">
      <alignment horizontal="right" vertical="center"/>
    </xf>
    <xf numFmtId="9" fontId="8" fillId="2" borderId="96" xfId="15" applyFont="1" applyFill="1" applyBorder="1" applyAlignment="1">
      <alignment horizontal="right" vertical="center"/>
    </xf>
    <xf numFmtId="9" fontId="8" fillId="2" borderId="112" xfId="15" applyFont="1" applyFill="1" applyBorder="1" applyAlignment="1">
      <alignment horizontal="right" vertical="center"/>
    </xf>
    <xf numFmtId="9" fontId="8" fillId="2" borderId="70" xfId="15" applyFont="1" applyFill="1" applyBorder="1" applyAlignment="1">
      <alignment horizontal="right" vertical="center"/>
    </xf>
    <xf numFmtId="9" fontId="8" fillId="2" borderId="50" xfId="15" applyFont="1" applyFill="1" applyBorder="1" applyAlignment="1">
      <alignment horizontal="right" vertical="center"/>
    </xf>
    <xf numFmtId="9" fontId="8" fillId="2" borderId="55" xfId="15" applyFont="1" applyFill="1" applyBorder="1" applyAlignment="1">
      <alignment horizontal="right" vertical="center"/>
    </xf>
    <xf numFmtId="9" fontId="8" fillId="2" borderId="97" xfId="15" applyFont="1" applyFill="1" applyBorder="1" applyAlignment="1">
      <alignment horizontal="right" vertical="center"/>
    </xf>
    <xf numFmtId="9" fontId="8" fillId="5" borderId="30" xfId="15" applyFont="1" applyFill="1" applyBorder="1" applyAlignment="1">
      <alignment horizontal="right" vertical="center"/>
    </xf>
    <xf numFmtId="9" fontId="8" fillId="5" borderId="46" xfId="15" applyFont="1" applyFill="1" applyBorder="1" applyAlignment="1">
      <alignment horizontal="right" vertical="center"/>
    </xf>
    <xf numFmtId="9" fontId="8" fillId="2" borderId="45" xfId="15" applyFont="1" applyFill="1" applyBorder="1" applyAlignment="1">
      <alignment horizontal="right" vertical="center"/>
    </xf>
    <xf numFmtId="9" fontId="8" fillId="2" borderId="30" xfId="15" applyFont="1" applyFill="1" applyBorder="1" applyAlignment="1">
      <alignment horizontal="right" vertical="center"/>
    </xf>
    <xf numFmtId="9" fontId="8" fillId="2" borderId="46" xfId="15" applyFont="1" applyFill="1" applyBorder="1" applyAlignment="1">
      <alignment horizontal="right" vertical="center"/>
    </xf>
    <xf numFmtId="9" fontId="8" fillId="2" borderId="22" xfId="15" applyFont="1" applyFill="1" applyBorder="1" applyAlignment="1">
      <alignment horizontal="right" vertical="center"/>
    </xf>
    <xf numFmtId="9" fontId="8" fillId="5" borderId="41" xfId="15" applyFont="1" applyFill="1" applyBorder="1" applyAlignment="1">
      <alignment horizontal="right" vertical="center"/>
    </xf>
    <xf numFmtId="9" fontId="8" fillId="5" borderId="18" xfId="15" applyFont="1" applyFill="1" applyBorder="1" applyAlignment="1">
      <alignment horizontal="right" vertical="center"/>
    </xf>
    <xf numFmtId="9" fontId="8" fillId="2" borderId="64" xfId="15" applyFont="1" applyFill="1" applyBorder="1" applyAlignment="1">
      <alignment horizontal="right" vertical="center"/>
    </xf>
    <xf numFmtId="9" fontId="8" fillId="2" borderId="77" xfId="15" applyFont="1" applyFill="1" applyBorder="1" applyAlignment="1">
      <alignment horizontal="right" vertical="center"/>
    </xf>
    <xf numFmtId="9" fontId="8" fillId="2" borderId="41" xfId="15" applyFont="1" applyFill="1" applyBorder="1" applyAlignment="1">
      <alignment horizontal="right" vertical="center"/>
    </xf>
    <xf numFmtId="9" fontId="8" fillId="2" borderId="18" xfId="15" applyFont="1" applyFill="1" applyBorder="1" applyAlignment="1">
      <alignment horizontal="right" vertical="center"/>
    </xf>
    <xf numFmtId="9" fontId="8" fillId="2" borderId="17" xfId="15" applyFont="1" applyFill="1" applyBorder="1" applyAlignment="1">
      <alignment horizontal="right" vertical="center"/>
    </xf>
    <xf numFmtId="9" fontId="8" fillId="2" borderId="42" xfId="15" applyFont="1" applyFill="1" applyBorder="1" applyAlignment="1">
      <alignment horizontal="right" vertical="center"/>
    </xf>
    <xf numFmtId="9" fontId="8" fillId="5" borderId="37" xfId="15" applyFont="1" applyFill="1" applyBorder="1" applyAlignment="1">
      <alignment vertical="center"/>
    </xf>
    <xf numFmtId="9" fontId="8" fillId="5" borderId="79" xfId="15" applyFont="1" applyFill="1" applyBorder="1" applyAlignment="1">
      <alignment vertical="center"/>
    </xf>
    <xf numFmtId="9" fontId="8" fillId="2" borderId="114" xfId="15" applyFont="1" applyFill="1" applyBorder="1" applyAlignment="1">
      <alignment horizontal="right" vertical="center"/>
    </xf>
    <xf numFmtId="9" fontId="8" fillId="2" borderId="43" xfId="15" applyFont="1" applyFill="1" applyBorder="1" applyAlignment="1">
      <alignment horizontal="right" vertical="center"/>
    </xf>
    <xf numFmtId="9" fontId="8" fillId="2" borderId="79" xfId="15" applyFont="1" applyFill="1" applyBorder="1" applyAlignment="1">
      <alignment horizontal="right" vertical="center"/>
    </xf>
    <xf numFmtId="9" fontId="8" fillId="2" borderId="53" xfId="15" applyFont="1" applyFill="1" applyBorder="1" applyAlignment="1">
      <alignment horizontal="right" vertical="center"/>
    </xf>
    <xf numFmtId="9" fontId="8" fillId="2" borderId="82" xfId="15" applyFont="1" applyFill="1" applyBorder="1" applyAlignment="1">
      <alignment horizontal="right" vertical="center"/>
    </xf>
    <xf numFmtId="9" fontId="8" fillId="5" borderId="104" xfId="15" applyFont="1" applyFill="1" applyBorder="1" applyAlignment="1">
      <alignment vertical="center"/>
    </xf>
    <xf numFmtId="9" fontId="8" fillId="5" borderId="0" xfId="15" applyFont="1" applyFill="1" applyBorder="1" applyAlignment="1">
      <alignment vertical="center"/>
    </xf>
    <xf numFmtId="9" fontId="8" fillId="2" borderId="37" xfId="15" applyFont="1" applyFill="1" applyBorder="1" applyAlignment="1">
      <alignment horizontal="right" vertical="center"/>
    </xf>
    <xf numFmtId="9" fontId="8" fillId="2" borderId="99" xfId="15" applyFont="1" applyFill="1" applyBorder="1" applyAlignment="1">
      <alignment horizontal="right" vertical="center"/>
    </xf>
    <xf numFmtId="176" fontId="8" fillId="2" borderId="83" xfId="15" applyNumberFormat="1" applyFont="1" applyFill="1" applyBorder="1" applyAlignment="1">
      <alignment horizontal="right" vertical="center"/>
    </xf>
    <xf numFmtId="176" fontId="8" fillId="2" borderId="30" xfId="15" applyNumberFormat="1" applyFont="1" applyFill="1" applyBorder="1" applyAlignment="1">
      <alignment horizontal="right" vertical="center"/>
    </xf>
    <xf numFmtId="176" fontId="8" fillId="2" borderId="74" xfId="15" applyNumberFormat="1" applyFont="1" applyFill="1" applyBorder="1" applyAlignment="1">
      <alignment horizontal="right" vertical="center"/>
    </xf>
    <xf numFmtId="176" fontId="8" fillId="2" borderId="74" xfId="15" applyNumberFormat="1" applyFont="1" applyFill="1" applyBorder="1" applyAlignment="1">
      <alignment vertical="center"/>
    </xf>
    <xf numFmtId="176" fontId="8" fillId="2" borderId="41" xfId="15" applyNumberFormat="1" applyFont="1" applyFill="1" applyBorder="1" applyAlignment="1">
      <alignment horizontal="right" vertical="center"/>
    </xf>
    <xf numFmtId="176" fontId="8" fillId="2" borderId="74" xfId="15" applyNumberFormat="1" applyFont="1" applyFill="1" applyBorder="1" applyAlignment="1">
      <alignment horizontal="center" vertical="center"/>
    </xf>
    <xf numFmtId="176" fontId="8" fillId="2" borderId="33" xfId="15" applyNumberFormat="1" applyFont="1" applyFill="1" applyBorder="1" applyAlignment="1">
      <alignment horizontal="center" vertical="center"/>
    </xf>
    <xf numFmtId="38" fontId="3" fillId="2" borderId="80" xfId="17" applyFont="1" applyFill="1" applyBorder="1" applyAlignment="1">
      <alignment horizontal="right" vertical="center"/>
    </xf>
    <xf numFmtId="184" fontId="3" fillId="2" borderId="9" xfId="0" applyNumberFormat="1" applyFont="1" applyFill="1" applyBorder="1" applyAlignment="1">
      <alignment vertical="center"/>
    </xf>
    <xf numFmtId="184" fontId="3" fillId="2" borderId="20" xfId="0" applyNumberFormat="1" applyFont="1" applyFill="1" applyBorder="1" applyAlignment="1">
      <alignment vertical="center"/>
    </xf>
    <xf numFmtId="3" fontId="3" fillId="3" borderId="17" xfId="17" applyNumberFormat="1" applyFont="1" applyFill="1" applyBorder="1" applyAlignment="1">
      <alignment vertical="center"/>
    </xf>
    <xf numFmtId="3" fontId="3" fillId="3" borderId="17" xfId="0" applyNumberFormat="1" applyFont="1" applyFill="1" applyBorder="1" applyAlignment="1">
      <alignment vertical="center"/>
    </xf>
    <xf numFmtId="176" fontId="8" fillId="2" borderId="64" xfId="15" applyNumberFormat="1" applyFont="1" applyFill="1" applyBorder="1" applyAlignment="1">
      <alignment horizontal="right" vertical="center"/>
    </xf>
    <xf numFmtId="176" fontId="8" fillId="2" borderId="42" xfId="15" applyNumberFormat="1" applyFont="1" applyFill="1" applyBorder="1" applyAlignment="1">
      <alignment horizontal="right" vertical="center"/>
    </xf>
    <xf numFmtId="3" fontId="3" fillId="3" borderId="17" xfId="17" applyNumberFormat="1" applyFont="1" applyFill="1" applyBorder="1" applyAlignment="1">
      <alignment horizontal="right" vertical="center"/>
    </xf>
    <xf numFmtId="9" fontId="8" fillId="3" borderId="45" xfId="15" applyFont="1" applyFill="1" applyBorder="1" applyAlignment="1">
      <alignment horizontal="right" vertical="center"/>
    </xf>
    <xf numFmtId="176" fontId="8" fillId="5" borderId="70" xfId="15" applyNumberFormat="1" applyFont="1" applyFill="1" applyBorder="1" applyAlignment="1">
      <alignment horizontal="center" vertical="center"/>
    </xf>
    <xf numFmtId="176" fontId="8" fillId="5" borderId="115" xfId="15" applyNumberFormat="1" applyFont="1" applyFill="1" applyBorder="1" applyAlignment="1">
      <alignment horizontal="center" vertical="center"/>
    </xf>
    <xf numFmtId="0" fontId="7" fillId="0" borderId="21" xfId="0" applyFont="1" applyBorder="1" applyAlignment="1">
      <alignment vertical="top"/>
    </xf>
    <xf numFmtId="0" fontId="1" fillId="0" borderId="21" xfId="0" applyFont="1" applyBorder="1" applyAlignment="1">
      <alignment vertical="center"/>
    </xf>
    <xf numFmtId="207" fontId="3" fillId="5" borderId="88" xfId="0" applyNumberFormat="1" applyFont="1" applyFill="1" applyBorder="1" applyAlignment="1">
      <alignment horizontal="right" vertical="center"/>
    </xf>
    <xf numFmtId="207" fontId="3" fillId="5" borderId="42" xfId="0" applyNumberFormat="1" applyFont="1" applyFill="1" applyBorder="1" applyAlignment="1">
      <alignment horizontal="right" vertical="center"/>
    </xf>
    <xf numFmtId="207" fontId="8" fillId="5" borderId="88" xfId="17" applyNumberFormat="1" applyFont="1" applyFill="1" applyBorder="1" applyAlignment="1">
      <alignment horizontal="right" vertical="center"/>
    </xf>
    <xf numFmtId="207" fontId="8" fillId="5" borderId="42" xfId="17" applyNumberFormat="1" applyFont="1" applyFill="1" applyBorder="1" applyAlignment="1">
      <alignment horizontal="right" vertical="center"/>
    </xf>
    <xf numFmtId="176" fontId="8" fillId="2" borderId="53" xfId="15" applyNumberFormat="1" applyFont="1" applyFill="1" applyBorder="1" applyAlignment="1">
      <alignment horizontal="right" vertical="center"/>
    </xf>
    <xf numFmtId="0" fontId="0" fillId="0" borderId="18" xfId="0" applyFont="1" applyBorder="1" applyAlignment="1">
      <alignment/>
    </xf>
    <xf numFmtId="0" fontId="0" fillId="0" borderId="18" xfId="0" applyFont="1" applyBorder="1" applyAlignment="1">
      <alignment horizontal="right"/>
    </xf>
    <xf numFmtId="0" fontId="0" fillId="0" borderId="0" xfId="0" applyFont="1" applyFill="1" applyAlignment="1">
      <alignment/>
    </xf>
    <xf numFmtId="0" fontId="0" fillId="4" borderId="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7" xfId="0" applyFont="1" applyFill="1" applyBorder="1" applyAlignment="1">
      <alignment horizontal="left" vertical="center"/>
    </xf>
    <xf numFmtId="0" fontId="0" fillId="4" borderId="18" xfId="0" applyFont="1" applyFill="1" applyBorder="1" applyAlignment="1">
      <alignment horizontal="center" vertical="center"/>
    </xf>
    <xf numFmtId="176" fontId="8" fillId="5" borderId="74" xfId="15" applyNumberFormat="1" applyFont="1" applyFill="1" applyBorder="1" applyAlignment="1">
      <alignment horizontal="right" vertical="center"/>
    </xf>
    <xf numFmtId="38" fontId="0" fillId="0" borderId="0" xfId="0" applyNumberFormat="1" applyFont="1" applyAlignment="1">
      <alignment/>
    </xf>
    <xf numFmtId="176" fontId="8" fillId="2" borderId="108" xfId="15" applyNumberFormat="1" applyFont="1" applyFill="1" applyBorder="1" applyAlignment="1">
      <alignment horizontal="right" vertical="center"/>
    </xf>
    <xf numFmtId="176" fontId="8" fillId="2" borderId="116" xfId="15" applyNumberFormat="1" applyFont="1" applyFill="1" applyBorder="1" applyAlignment="1">
      <alignment horizontal="right" vertical="center"/>
    </xf>
    <xf numFmtId="0" fontId="0" fillId="4" borderId="117" xfId="0" applyFont="1" applyFill="1" applyBorder="1" applyAlignment="1">
      <alignment horizontal="right" vertical="center"/>
    </xf>
    <xf numFmtId="0" fontId="0" fillId="4" borderId="118" xfId="0" applyFont="1" applyFill="1" applyBorder="1" applyAlignment="1">
      <alignment horizontal="left" vertical="center"/>
    </xf>
    <xf numFmtId="38" fontId="0" fillId="0" borderId="0" xfId="0" applyNumberFormat="1" applyFont="1" applyBorder="1" applyAlignment="1">
      <alignment/>
    </xf>
    <xf numFmtId="0" fontId="0" fillId="0" borderId="0" xfId="0" applyFont="1" applyBorder="1" applyAlignment="1">
      <alignment/>
    </xf>
    <xf numFmtId="3" fontId="3" fillId="2" borderId="108" xfId="17" applyNumberFormat="1" applyFont="1" applyFill="1" applyBorder="1" applyAlignment="1">
      <alignment horizontal="right" vertical="center"/>
    </xf>
    <xf numFmtId="3" fontId="3" fillId="2" borderId="119" xfId="17" applyNumberFormat="1" applyFont="1" applyFill="1" applyBorder="1" applyAlignment="1">
      <alignment horizontal="right" vertical="center"/>
    </xf>
    <xf numFmtId="3" fontId="3" fillId="2" borderId="120" xfId="17" applyNumberFormat="1" applyFont="1" applyFill="1" applyBorder="1" applyAlignment="1">
      <alignment horizontal="right" vertical="center"/>
    </xf>
    <xf numFmtId="3" fontId="3" fillId="2" borderId="121" xfId="17" applyNumberFormat="1" applyFont="1" applyFill="1" applyBorder="1" applyAlignment="1">
      <alignment horizontal="right" vertical="center"/>
    </xf>
    <xf numFmtId="3" fontId="3" fillId="2" borderId="122" xfId="17" applyNumberFormat="1" applyFont="1" applyFill="1" applyBorder="1" applyAlignment="1">
      <alignment horizontal="right" vertical="center"/>
    </xf>
    <xf numFmtId="3" fontId="3" fillId="2" borderId="117" xfId="17" applyNumberFormat="1" applyFont="1" applyFill="1" applyBorder="1" applyAlignment="1">
      <alignment horizontal="right" vertical="center"/>
    </xf>
    <xf numFmtId="3" fontId="3" fillId="2" borderId="32" xfId="17" applyNumberFormat="1" applyFont="1" applyFill="1" applyBorder="1" applyAlignment="1">
      <alignment horizontal="right" vertical="center"/>
    </xf>
    <xf numFmtId="3" fontId="3" fillId="2" borderId="74" xfId="17" applyNumberFormat="1" applyFont="1" applyFill="1" applyBorder="1" applyAlignment="1">
      <alignment horizontal="right" vertical="center"/>
    </xf>
    <xf numFmtId="3" fontId="3" fillId="2" borderId="75" xfId="17" applyNumberFormat="1" applyFont="1" applyFill="1" applyBorder="1" applyAlignment="1">
      <alignment horizontal="right" vertical="center"/>
    </xf>
    <xf numFmtId="3" fontId="3" fillId="2" borderId="40" xfId="17" applyNumberFormat="1" applyFont="1" applyFill="1" applyBorder="1" applyAlignment="1">
      <alignment horizontal="right" vertical="center"/>
    </xf>
    <xf numFmtId="3" fontId="3" fillId="2" borderId="29" xfId="17" applyNumberFormat="1" applyFont="1" applyFill="1" applyBorder="1" applyAlignment="1">
      <alignment horizontal="right" vertical="center"/>
    </xf>
    <xf numFmtId="0" fontId="3" fillId="0" borderId="0" xfId="0" applyFont="1" applyAlignment="1">
      <alignment/>
    </xf>
    <xf numFmtId="0" fontId="12" fillId="0" borderId="0" xfId="0" applyFont="1" applyAlignment="1">
      <alignment vertical="center"/>
    </xf>
    <xf numFmtId="0" fontId="0" fillId="4" borderId="123" xfId="0" applyFont="1" applyFill="1" applyBorder="1" applyAlignment="1">
      <alignment horizontal="left" vertical="center"/>
    </xf>
    <xf numFmtId="0" fontId="0" fillId="4" borderId="124"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right" vertical="center"/>
    </xf>
    <xf numFmtId="3" fontId="3" fillId="5" borderId="127" xfId="17" applyNumberFormat="1" applyFont="1" applyFill="1" applyBorder="1" applyAlignment="1">
      <alignment vertical="center"/>
    </xf>
    <xf numFmtId="3" fontId="3" fillId="2" borderId="128" xfId="17" applyNumberFormat="1" applyFont="1" applyFill="1" applyBorder="1" applyAlignment="1">
      <alignment vertical="center"/>
    </xf>
    <xf numFmtId="3" fontId="3" fillId="2" borderId="129" xfId="17" applyNumberFormat="1" applyFont="1" applyFill="1" applyBorder="1" applyAlignment="1">
      <alignment vertical="center"/>
    </xf>
    <xf numFmtId="3" fontId="3" fillId="2" borderId="127" xfId="17" applyNumberFormat="1" applyFont="1" applyFill="1" applyBorder="1" applyAlignment="1">
      <alignment vertical="center"/>
    </xf>
    <xf numFmtId="3" fontId="3" fillId="2" borderId="130" xfId="17" applyNumberFormat="1" applyFont="1" applyFill="1" applyBorder="1" applyAlignment="1">
      <alignment vertical="center"/>
    </xf>
    <xf numFmtId="3" fontId="3" fillId="2" borderId="131" xfId="17" applyNumberFormat="1" applyFont="1" applyFill="1" applyBorder="1" applyAlignment="1">
      <alignment vertical="center"/>
    </xf>
    <xf numFmtId="0" fontId="0" fillId="4" borderId="125" xfId="0" applyFont="1" applyFill="1" applyBorder="1" applyAlignment="1">
      <alignment horizontal="left" vertical="center"/>
    </xf>
    <xf numFmtId="0" fontId="0" fillId="4" borderId="132" xfId="0" applyFont="1" applyFill="1" applyBorder="1" applyAlignment="1">
      <alignment horizontal="center" vertical="center"/>
    </xf>
    <xf numFmtId="0" fontId="0" fillId="4" borderId="133" xfId="0" applyFont="1" applyFill="1" applyBorder="1" applyAlignment="1">
      <alignment horizontal="right" vertical="center"/>
    </xf>
    <xf numFmtId="3" fontId="3" fillId="5" borderId="134" xfId="17" applyNumberFormat="1" applyFont="1" applyFill="1" applyBorder="1" applyAlignment="1">
      <alignment vertical="center"/>
    </xf>
    <xf numFmtId="3" fontId="3" fillId="2" borderId="135" xfId="17" applyNumberFormat="1" applyFont="1" applyFill="1" applyBorder="1" applyAlignment="1">
      <alignment vertical="center"/>
    </xf>
    <xf numFmtId="3" fontId="3" fillId="2" borderId="136" xfId="17" applyNumberFormat="1" applyFont="1" applyFill="1" applyBorder="1" applyAlignment="1">
      <alignment vertical="center"/>
    </xf>
    <xf numFmtId="3" fontId="3" fillId="2" borderId="134" xfId="17" applyNumberFormat="1" applyFont="1" applyFill="1" applyBorder="1" applyAlignment="1">
      <alignment vertical="center"/>
    </xf>
    <xf numFmtId="3" fontId="3" fillId="2" borderId="137" xfId="17" applyNumberFormat="1" applyFont="1" applyFill="1" applyBorder="1" applyAlignment="1">
      <alignment vertical="center"/>
    </xf>
    <xf numFmtId="3" fontId="3" fillId="2" borderId="138" xfId="17" applyNumberFormat="1" applyFont="1" applyFill="1" applyBorder="1" applyAlignment="1">
      <alignment vertical="center"/>
    </xf>
    <xf numFmtId="0" fontId="0" fillId="4" borderId="139" xfId="0" applyFont="1" applyFill="1" applyBorder="1" applyAlignment="1">
      <alignment horizontal="center" vertical="center"/>
    </xf>
    <xf numFmtId="0" fontId="0" fillId="4" borderId="140" xfId="0" applyFont="1" applyFill="1" applyBorder="1" applyAlignment="1">
      <alignment horizontal="right" vertical="center"/>
    </xf>
    <xf numFmtId="3" fontId="3" fillId="5" borderId="141" xfId="17" applyNumberFormat="1" applyFont="1" applyFill="1" applyBorder="1" applyAlignment="1">
      <alignment vertical="center"/>
    </xf>
    <xf numFmtId="3" fontId="3" fillId="2" borderId="142" xfId="17" applyNumberFormat="1" applyFont="1" applyFill="1" applyBorder="1" applyAlignment="1">
      <alignment vertical="center"/>
    </xf>
    <xf numFmtId="3" fontId="3" fillId="2" borderId="143" xfId="17" applyNumberFormat="1" applyFont="1" applyFill="1" applyBorder="1" applyAlignment="1">
      <alignment vertical="center"/>
    </xf>
    <xf numFmtId="3" fontId="3" fillId="2" borderId="141" xfId="17" applyNumberFormat="1" applyFont="1" applyFill="1" applyBorder="1" applyAlignment="1">
      <alignment vertical="center"/>
    </xf>
    <xf numFmtId="3" fontId="3" fillId="2" borderId="144" xfId="17" applyNumberFormat="1" applyFont="1" applyFill="1" applyBorder="1" applyAlignment="1">
      <alignment vertical="center"/>
    </xf>
    <xf numFmtId="3" fontId="3" fillId="2" borderId="145" xfId="17" applyNumberFormat="1" applyFont="1" applyFill="1" applyBorder="1" applyAlignment="1">
      <alignment vertical="center"/>
    </xf>
    <xf numFmtId="0" fontId="0" fillId="4" borderId="14" xfId="0" applyFont="1" applyFill="1" applyBorder="1" applyAlignment="1">
      <alignment horizontal="center" vertical="center"/>
    </xf>
    <xf numFmtId="3" fontId="3" fillId="5" borderId="37" xfId="17" applyNumberFormat="1" applyFont="1" applyFill="1" applyBorder="1" applyAlignment="1">
      <alignment vertical="center"/>
    </xf>
    <xf numFmtId="3" fontId="3" fillId="2" borderId="79" xfId="17" applyNumberFormat="1" applyFont="1" applyFill="1" applyBorder="1" applyAlignment="1">
      <alignment vertical="center"/>
    </xf>
    <xf numFmtId="3" fontId="3" fillId="2" borderId="43" xfId="17" applyNumberFormat="1" applyFont="1" applyFill="1" applyBorder="1" applyAlignment="1">
      <alignment vertical="center"/>
    </xf>
    <xf numFmtId="3" fontId="3" fillId="2" borderId="37" xfId="17" applyNumberFormat="1" applyFont="1" applyFill="1" applyBorder="1" applyAlignment="1">
      <alignment vertical="center"/>
    </xf>
    <xf numFmtId="3" fontId="3" fillId="2" borderId="99" xfId="17" applyNumberFormat="1" applyFont="1" applyFill="1" applyBorder="1" applyAlignment="1">
      <alignment vertical="center"/>
    </xf>
    <xf numFmtId="3" fontId="3" fillId="2" borderId="82" xfId="17" applyNumberFormat="1" applyFont="1" applyFill="1" applyBorder="1" applyAlignment="1">
      <alignment vertical="center"/>
    </xf>
    <xf numFmtId="0" fontId="0" fillId="4" borderId="123" xfId="0" applyFont="1" applyFill="1" applyBorder="1" applyAlignment="1">
      <alignment horizontal="left" vertical="center"/>
    </xf>
    <xf numFmtId="0" fontId="0" fillId="4" borderId="124" xfId="0" applyFont="1" applyFill="1" applyBorder="1" applyAlignment="1">
      <alignment horizontal="center" vertical="center"/>
    </xf>
    <xf numFmtId="176" fontId="8" fillId="5" borderId="104" xfId="15" applyNumberFormat="1" applyFont="1" applyFill="1" applyBorder="1" applyAlignment="1">
      <alignment horizontal="right" vertical="center"/>
    </xf>
    <xf numFmtId="176" fontId="8" fillId="5" borderId="73" xfId="15" applyNumberFormat="1" applyFont="1" applyFill="1" applyBorder="1" applyAlignment="1">
      <alignment horizontal="right" vertical="center"/>
    </xf>
    <xf numFmtId="176" fontId="8" fillId="2" borderId="146" xfId="15" applyNumberFormat="1" applyFont="1" applyFill="1" applyBorder="1" applyAlignment="1">
      <alignment horizontal="right"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right" vertical="center"/>
    </xf>
    <xf numFmtId="176" fontId="8" fillId="5" borderId="127" xfId="15" applyNumberFormat="1" applyFont="1" applyFill="1" applyBorder="1" applyAlignment="1">
      <alignment horizontal="right" vertical="center"/>
    </xf>
    <xf numFmtId="176" fontId="8" fillId="5" borderId="129" xfId="15" applyNumberFormat="1" applyFont="1" applyFill="1" applyBorder="1" applyAlignment="1">
      <alignment horizontal="right" vertical="center"/>
    </xf>
    <xf numFmtId="176" fontId="8" fillId="2" borderId="147" xfId="15" applyNumberFormat="1" applyFont="1" applyFill="1" applyBorder="1" applyAlignment="1">
      <alignment horizontal="right" vertical="center"/>
    </xf>
    <xf numFmtId="176" fontId="8" fillId="2" borderId="127" xfId="15" applyNumberFormat="1" applyFont="1" applyFill="1" applyBorder="1" applyAlignment="1">
      <alignment horizontal="right" vertical="center"/>
    </xf>
    <xf numFmtId="176" fontId="8" fillId="2" borderId="131" xfId="15" applyNumberFormat="1" applyFont="1" applyFill="1" applyBorder="1" applyAlignment="1">
      <alignment horizontal="right" vertical="center"/>
    </xf>
    <xf numFmtId="176" fontId="8" fillId="5" borderId="134" xfId="15" applyNumberFormat="1" applyFont="1" applyFill="1" applyBorder="1" applyAlignment="1">
      <alignment horizontal="right" vertical="center"/>
    </xf>
    <xf numFmtId="176" fontId="8" fillId="5" borderId="136" xfId="15" applyNumberFormat="1" applyFont="1" applyFill="1" applyBorder="1" applyAlignment="1">
      <alignment horizontal="right" vertical="center"/>
    </xf>
    <xf numFmtId="176" fontId="8" fillId="2" borderId="148" xfId="15" applyNumberFormat="1" applyFont="1" applyFill="1" applyBorder="1" applyAlignment="1">
      <alignment horizontal="right" vertical="center"/>
    </xf>
    <xf numFmtId="176" fontId="8" fillId="2" borderId="134" xfId="15" applyNumberFormat="1" applyFont="1" applyFill="1" applyBorder="1" applyAlignment="1">
      <alignment horizontal="right" vertical="center"/>
    </xf>
    <xf numFmtId="176" fontId="8" fillId="2" borderId="138" xfId="15" applyNumberFormat="1" applyFont="1" applyFill="1" applyBorder="1" applyAlignment="1">
      <alignment horizontal="right" vertical="center"/>
    </xf>
    <xf numFmtId="0" fontId="0" fillId="4" borderId="139" xfId="0" applyFont="1" applyFill="1" applyBorder="1" applyAlignment="1">
      <alignment horizontal="center" vertical="center"/>
    </xf>
    <xf numFmtId="0" fontId="0" fillId="4" borderId="140" xfId="0" applyFont="1" applyFill="1" applyBorder="1" applyAlignment="1">
      <alignment horizontal="right" vertical="center"/>
    </xf>
    <xf numFmtId="176" fontId="8" fillId="5" borderId="141" xfId="15" applyNumberFormat="1" applyFont="1" applyFill="1" applyBorder="1" applyAlignment="1">
      <alignment horizontal="right" vertical="center"/>
    </xf>
    <xf numFmtId="176" fontId="8" fillId="5" borderId="143" xfId="15" applyNumberFormat="1" applyFont="1" applyFill="1" applyBorder="1" applyAlignment="1">
      <alignment horizontal="right" vertical="center"/>
    </xf>
    <xf numFmtId="176" fontId="8" fillId="2" borderId="149" xfId="15" applyNumberFormat="1" applyFont="1" applyFill="1" applyBorder="1" applyAlignment="1">
      <alignment horizontal="right" vertical="center"/>
    </xf>
    <xf numFmtId="176" fontId="8" fillId="2" borderId="141" xfId="15" applyNumberFormat="1" applyFont="1" applyFill="1" applyBorder="1" applyAlignment="1">
      <alignment horizontal="right" vertical="center"/>
    </xf>
    <xf numFmtId="176" fontId="8" fillId="2" borderId="145" xfId="15" applyNumberFormat="1" applyFont="1" applyFill="1" applyBorder="1" applyAlignment="1">
      <alignment horizontal="right" vertical="center"/>
    </xf>
    <xf numFmtId="0" fontId="0" fillId="4" borderId="53" xfId="0" applyFont="1" applyFill="1" applyBorder="1" applyAlignment="1">
      <alignment horizontal="left" vertical="center"/>
    </xf>
    <xf numFmtId="0" fontId="0" fillId="4" borderId="14" xfId="0" applyFont="1" applyFill="1" applyBorder="1" applyAlignment="1">
      <alignment horizontal="center" vertical="center"/>
    </xf>
    <xf numFmtId="176" fontId="8" fillId="2" borderId="114" xfId="15" applyNumberFormat="1" applyFont="1" applyFill="1" applyBorder="1" applyAlignment="1">
      <alignment horizontal="right" vertical="center"/>
    </xf>
    <xf numFmtId="176" fontId="8" fillId="2" borderId="37" xfId="15" applyNumberFormat="1" applyFont="1" applyFill="1" applyBorder="1" applyAlignment="1">
      <alignment horizontal="right" vertical="center"/>
    </xf>
    <xf numFmtId="176" fontId="8" fillId="2" borderId="82" xfId="15" applyNumberFormat="1" applyFont="1" applyFill="1" applyBorder="1" applyAlignment="1">
      <alignment horizontal="right" vertical="center"/>
    </xf>
    <xf numFmtId="3" fontId="3" fillId="2" borderId="125" xfId="17" applyNumberFormat="1" applyFont="1" applyFill="1" applyBorder="1" applyAlignment="1">
      <alignment vertical="center"/>
    </xf>
    <xf numFmtId="3" fontId="3" fillId="2" borderId="126" xfId="17" applyNumberFormat="1" applyFont="1" applyFill="1" applyBorder="1" applyAlignment="1">
      <alignment vertical="center"/>
    </xf>
    <xf numFmtId="3" fontId="3" fillId="2" borderId="132" xfId="17" applyNumberFormat="1" applyFont="1" applyFill="1" applyBorder="1" applyAlignment="1">
      <alignment vertical="center"/>
    </xf>
    <xf numFmtId="3" fontId="3" fillId="2" borderId="133" xfId="17" applyNumberFormat="1" applyFont="1" applyFill="1" applyBorder="1" applyAlignment="1">
      <alignment vertical="center"/>
    </xf>
    <xf numFmtId="3" fontId="3" fillId="2" borderId="139" xfId="17" applyNumberFormat="1" applyFont="1" applyFill="1" applyBorder="1" applyAlignment="1">
      <alignment vertical="center"/>
    </xf>
    <xf numFmtId="3" fontId="3" fillId="2" borderId="140" xfId="17" applyNumberFormat="1" applyFont="1" applyFill="1" applyBorder="1" applyAlignment="1">
      <alignment vertical="center"/>
    </xf>
    <xf numFmtId="3" fontId="3" fillId="2" borderId="53" xfId="17" applyNumberFormat="1" applyFont="1" applyFill="1" applyBorder="1" applyAlignment="1">
      <alignment vertical="center"/>
    </xf>
    <xf numFmtId="3" fontId="3" fillId="2" borderId="14" xfId="17" applyNumberFormat="1" applyFont="1" applyFill="1" applyBorder="1" applyAlignment="1">
      <alignment vertical="center"/>
    </xf>
    <xf numFmtId="3" fontId="3" fillId="2" borderId="116" xfId="0" applyNumberFormat="1" applyFont="1" applyFill="1" applyBorder="1" applyAlignment="1">
      <alignment vertical="center"/>
    </xf>
    <xf numFmtId="3" fontId="3" fillId="5" borderId="108" xfId="17" applyNumberFormat="1" applyFont="1" applyFill="1" applyBorder="1" applyAlignment="1">
      <alignment vertical="center"/>
    </xf>
    <xf numFmtId="3" fontId="3" fillId="5" borderId="128" xfId="17" applyNumberFormat="1" applyFont="1" applyFill="1" applyBorder="1" applyAlignment="1">
      <alignment vertical="center"/>
    </xf>
    <xf numFmtId="3" fontId="3" fillId="5" borderId="135" xfId="17" applyNumberFormat="1" applyFont="1" applyFill="1" applyBorder="1" applyAlignment="1">
      <alignment vertical="center"/>
    </xf>
    <xf numFmtId="3" fontId="3" fillId="5" borderId="142" xfId="17" applyNumberFormat="1" applyFont="1" applyFill="1" applyBorder="1" applyAlignment="1">
      <alignment vertical="center"/>
    </xf>
    <xf numFmtId="3" fontId="3" fillId="5" borderId="79" xfId="17" applyNumberFormat="1" applyFont="1" applyFill="1" applyBorder="1" applyAlignment="1">
      <alignment vertical="center"/>
    </xf>
    <xf numFmtId="176" fontId="8" fillId="5" borderId="104" xfId="15" applyNumberFormat="1" applyFont="1" applyFill="1" applyBorder="1" applyAlignment="1">
      <alignment vertical="center"/>
    </xf>
    <xf numFmtId="176" fontId="8" fillId="5" borderId="73" xfId="15" applyNumberFormat="1" applyFont="1" applyFill="1" applyBorder="1" applyAlignment="1">
      <alignment vertical="center"/>
    </xf>
    <xf numFmtId="176" fontId="8" fillId="2" borderId="108" xfId="15" applyNumberFormat="1" applyFont="1" applyFill="1" applyBorder="1" applyAlignment="1">
      <alignment vertical="center"/>
    </xf>
    <xf numFmtId="176" fontId="8" fillId="2" borderId="116" xfId="15" applyNumberFormat="1" applyFont="1" applyFill="1" applyBorder="1" applyAlignment="1">
      <alignment vertical="center"/>
    </xf>
    <xf numFmtId="176" fontId="8" fillId="5" borderId="127" xfId="15" applyNumberFormat="1" applyFont="1" applyFill="1" applyBorder="1" applyAlignment="1">
      <alignment vertical="center"/>
    </xf>
    <xf numFmtId="176" fontId="8" fillId="5" borderId="129" xfId="15" applyNumberFormat="1" applyFont="1" applyFill="1" applyBorder="1" applyAlignment="1">
      <alignment vertical="center"/>
    </xf>
    <xf numFmtId="176" fontId="8" fillId="2" borderId="127" xfId="15" applyNumberFormat="1" applyFont="1" applyFill="1" applyBorder="1" applyAlignment="1">
      <alignment vertical="center"/>
    </xf>
    <xf numFmtId="176" fontId="8" fillId="2" borderId="147" xfId="15" applyNumberFormat="1" applyFont="1" applyFill="1" applyBorder="1" applyAlignment="1">
      <alignment vertical="center"/>
    </xf>
    <xf numFmtId="176" fontId="8" fillId="2" borderId="131" xfId="15" applyNumberFormat="1" applyFont="1" applyFill="1" applyBorder="1" applyAlignment="1">
      <alignment vertical="center"/>
    </xf>
    <xf numFmtId="176" fontId="8" fillId="5" borderId="134" xfId="15" applyNumberFormat="1" applyFont="1" applyFill="1" applyBorder="1" applyAlignment="1">
      <alignment vertical="center"/>
    </xf>
    <xf numFmtId="176" fontId="8" fillId="5" borderId="136" xfId="15" applyNumberFormat="1" applyFont="1" applyFill="1" applyBorder="1" applyAlignment="1">
      <alignment vertical="center"/>
    </xf>
    <xf numFmtId="176" fontId="8" fillId="2" borderId="134" xfId="15" applyNumberFormat="1" applyFont="1" applyFill="1" applyBorder="1" applyAlignment="1">
      <alignment vertical="center"/>
    </xf>
    <xf numFmtId="176" fontId="8" fillId="2" borderId="148" xfId="15" applyNumberFormat="1" applyFont="1" applyFill="1" applyBorder="1" applyAlignment="1">
      <alignment vertical="center"/>
    </xf>
    <xf numFmtId="176" fontId="8" fillId="2" borderId="138" xfId="15" applyNumberFormat="1" applyFont="1" applyFill="1" applyBorder="1" applyAlignment="1">
      <alignment vertical="center"/>
    </xf>
    <xf numFmtId="176" fontId="8" fillId="5" borderId="141" xfId="15" applyNumberFormat="1" applyFont="1" applyFill="1" applyBorder="1" applyAlignment="1">
      <alignment vertical="center"/>
    </xf>
    <xf numFmtId="176" fontId="8" fillId="5" borderId="143" xfId="15" applyNumberFormat="1" applyFont="1" applyFill="1" applyBorder="1" applyAlignment="1">
      <alignment vertical="center"/>
    </xf>
    <xf numFmtId="176" fontId="8" fillId="2" borderId="141" xfId="15" applyNumberFormat="1" applyFont="1" applyFill="1" applyBorder="1" applyAlignment="1">
      <alignment vertical="center"/>
    </xf>
    <xf numFmtId="176" fontId="8" fillId="2" borderId="149" xfId="15" applyNumberFormat="1" applyFont="1" applyFill="1" applyBorder="1" applyAlignment="1">
      <alignment vertical="center"/>
    </xf>
    <xf numFmtId="176" fontId="8" fillId="2" borderId="145" xfId="15" applyNumberFormat="1" applyFont="1" applyFill="1" applyBorder="1" applyAlignment="1">
      <alignment vertical="center"/>
    </xf>
    <xf numFmtId="176" fontId="8" fillId="5" borderId="37" xfId="15" applyNumberFormat="1" applyFont="1" applyFill="1" applyBorder="1" applyAlignment="1">
      <alignment vertical="center"/>
    </xf>
    <xf numFmtId="176" fontId="8" fillId="5" borderId="43" xfId="15" applyNumberFormat="1" applyFont="1" applyFill="1" applyBorder="1" applyAlignment="1">
      <alignment vertical="center"/>
    </xf>
    <xf numFmtId="176" fontId="8" fillId="2" borderId="37" xfId="15" applyNumberFormat="1" applyFont="1" applyFill="1" applyBorder="1" applyAlignment="1">
      <alignment vertical="center"/>
    </xf>
    <xf numFmtId="176" fontId="8" fillId="2" borderId="114" xfId="15" applyNumberFormat="1" applyFont="1" applyFill="1" applyBorder="1" applyAlignment="1">
      <alignment vertical="center"/>
    </xf>
    <xf numFmtId="176" fontId="8" fillId="2" borderId="82" xfId="15" applyNumberFormat="1" applyFont="1" applyFill="1" applyBorder="1" applyAlignment="1">
      <alignment vertical="center"/>
    </xf>
    <xf numFmtId="3" fontId="3" fillId="5" borderId="127" xfId="0" applyNumberFormat="1" applyFont="1" applyFill="1" applyBorder="1" applyAlignment="1">
      <alignment vertical="center"/>
    </xf>
    <xf numFmtId="3" fontId="3" fillId="2" borderId="125" xfId="0" applyNumberFormat="1" applyFont="1" applyFill="1" applyBorder="1" applyAlignment="1">
      <alignment vertical="center"/>
    </xf>
    <xf numFmtId="3" fontId="3" fillId="2" borderId="129" xfId="0" applyNumberFormat="1" applyFont="1" applyFill="1" applyBorder="1" applyAlignment="1">
      <alignment vertical="center"/>
    </xf>
    <xf numFmtId="3" fontId="3" fillId="2" borderId="127" xfId="0" applyNumberFormat="1" applyFont="1" applyFill="1" applyBorder="1" applyAlignment="1">
      <alignment vertical="center"/>
    </xf>
    <xf numFmtId="3" fontId="3" fillId="2" borderId="130" xfId="0" applyNumberFormat="1" applyFont="1" applyFill="1" applyBorder="1" applyAlignment="1">
      <alignment vertical="center"/>
    </xf>
    <xf numFmtId="184" fontId="3" fillId="2" borderId="131" xfId="0" applyNumberFormat="1" applyFont="1" applyFill="1" applyBorder="1" applyAlignment="1">
      <alignment vertical="center"/>
    </xf>
    <xf numFmtId="3" fontId="3" fillId="2" borderId="131" xfId="0" applyNumberFormat="1" applyFont="1" applyFill="1" applyBorder="1" applyAlignment="1">
      <alignment vertical="center"/>
    </xf>
    <xf numFmtId="3" fontId="3" fillId="2" borderId="126" xfId="0" applyNumberFormat="1" applyFont="1" applyFill="1" applyBorder="1" applyAlignment="1">
      <alignment vertical="center"/>
    </xf>
    <xf numFmtId="3" fontId="3" fillId="5" borderId="134" xfId="0" applyNumberFormat="1" applyFont="1" applyFill="1" applyBorder="1" applyAlignment="1">
      <alignment vertical="center"/>
    </xf>
    <xf numFmtId="3" fontId="3" fillId="2" borderId="132" xfId="0" applyNumberFormat="1" applyFont="1" applyFill="1" applyBorder="1" applyAlignment="1">
      <alignment vertical="center"/>
    </xf>
    <xf numFmtId="3" fontId="3" fillId="2" borderId="136" xfId="0" applyNumberFormat="1" applyFont="1" applyFill="1" applyBorder="1" applyAlignment="1">
      <alignment vertical="center"/>
    </xf>
    <xf numFmtId="3" fontId="3" fillId="2" borderId="134" xfId="0" applyNumberFormat="1" applyFont="1" applyFill="1" applyBorder="1" applyAlignment="1">
      <alignment vertical="center"/>
    </xf>
    <xf numFmtId="3" fontId="3" fillId="2" borderId="137" xfId="0" applyNumberFormat="1" applyFont="1" applyFill="1" applyBorder="1" applyAlignment="1">
      <alignment vertical="center"/>
    </xf>
    <xf numFmtId="184" fontId="3" fillId="2" borderId="138" xfId="0" applyNumberFormat="1" applyFont="1" applyFill="1" applyBorder="1" applyAlignment="1">
      <alignment vertical="center"/>
    </xf>
    <xf numFmtId="3" fontId="3" fillId="2" borderId="138" xfId="0" applyNumberFormat="1" applyFont="1" applyFill="1" applyBorder="1" applyAlignment="1">
      <alignment vertical="center"/>
    </xf>
    <xf numFmtId="3" fontId="3" fillId="2" borderId="133" xfId="0" applyNumberFormat="1" applyFont="1" applyFill="1" applyBorder="1" applyAlignment="1">
      <alignment vertical="center"/>
    </xf>
    <xf numFmtId="3" fontId="3" fillId="5" borderId="141" xfId="0" applyNumberFormat="1" applyFont="1" applyFill="1" applyBorder="1" applyAlignment="1">
      <alignment vertical="center"/>
    </xf>
    <xf numFmtId="3" fontId="3" fillId="2" borderId="139" xfId="0" applyNumberFormat="1" applyFont="1" applyFill="1" applyBorder="1" applyAlignment="1">
      <alignment vertical="center"/>
    </xf>
    <xf numFmtId="3" fontId="3" fillId="2" borderId="143" xfId="0" applyNumberFormat="1" applyFont="1" applyFill="1" applyBorder="1" applyAlignment="1">
      <alignment vertical="center"/>
    </xf>
    <xf numFmtId="3" fontId="3" fillId="2" borderId="141" xfId="0" applyNumberFormat="1" applyFont="1" applyFill="1" applyBorder="1" applyAlignment="1">
      <alignment vertical="center"/>
    </xf>
    <xf numFmtId="3" fontId="3" fillId="2" borderId="144" xfId="0" applyNumberFormat="1" applyFont="1" applyFill="1" applyBorder="1" applyAlignment="1">
      <alignment vertical="center"/>
    </xf>
    <xf numFmtId="184" fontId="3" fillId="2" borderId="145" xfId="0" applyNumberFormat="1" applyFont="1" applyFill="1" applyBorder="1" applyAlignment="1">
      <alignment vertical="center"/>
    </xf>
    <xf numFmtId="3" fontId="3" fillId="2" borderId="145" xfId="0" applyNumberFormat="1" applyFont="1" applyFill="1" applyBorder="1" applyAlignment="1">
      <alignment vertical="center"/>
    </xf>
    <xf numFmtId="3" fontId="3" fillId="2" borderId="140" xfId="0" applyNumberFormat="1" applyFont="1" applyFill="1" applyBorder="1" applyAlignment="1">
      <alignment vertical="center"/>
    </xf>
    <xf numFmtId="3" fontId="3" fillId="5" borderId="37" xfId="0" applyNumberFormat="1" applyFont="1" applyFill="1" applyBorder="1" applyAlignment="1">
      <alignment vertical="center"/>
    </xf>
    <xf numFmtId="3" fontId="3" fillId="2" borderId="53" xfId="0" applyNumberFormat="1" applyFont="1" applyFill="1" applyBorder="1" applyAlignment="1">
      <alignment vertical="center"/>
    </xf>
    <xf numFmtId="3" fontId="3" fillId="2" borderId="43" xfId="0" applyNumberFormat="1" applyFont="1" applyFill="1" applyBorder="1" applyAlignment="1">
      <alignment vertical="center"/>
    </xf>
    <xf numFmtId="3" fontId="3" fillId="2" borderId="37" xfId="0" applyNumberFormat="1" applyFont="1" applyFill="1" applyBorder="1" applyAlignment="1">
      <alignment vertical="center"/>
    </xf>
    <xf numFmtId="3" fontId="3" fillId="2" borderId="99" xfId="0" applyNumberFormat="1" applyFont="1" applyFill="1" applyBorder="1" applyAlignment="1">
      <alignment vertical="center"/>
    </xf>
    <xf numFmtId="184" fontId="3" fillId="2" borderId="82" xfId="0" applyNumberFormat="1" applyFont="1" applyFill="1" applyBorder="1" applyAlignment="1">
      <alignment vertical="center"/>
    </xf>
    <xf numFmtId="3" fontId="3" fillId="2" borderId="82" xfId="0" applyNumberFormat="1" applyFont="1" applyFill="1" applyBorder="1" applyAlignment="1">
      <alignment vertical="center"/>
    </xf>
    <xf numFmtId="3" fontId="3" fillId="2" borderId="14" xfId="0" applyNumberFormat="1" applyFont="1" applyFill="1" applyBorder="1" applyAlignment="1">
      <alignment vertical="center"/>
    </xf>
    <xf numFmtId="176" fontId="3" fillId="2" borderId="57" xfId="15" applyNumberFormat="1" applyFont="1" applyFill="1" applyBorder="1" applyAlignment="1">
      <alignment vertical="center"/>
    </xf>
    <xf numFmtId="176" fontId="8" fillId="2" borderId="150" xfId="15" applyNumberFormat="1" applyFont="1" applyFill="1" applyBorder="1" applyAlignment="1">
      <alignment vertical="center"/>
    </xf>
    <xf numFmtId="176" fontId="8" fillId="2" borderId="151" xfId="15" applyNumberFormat="1" applyFont="1" applyFill="1" applyBorder="1" applyAlignment="1">
      <alignment vertical="center"/>
    </xf>
    <xf numFmtId="176" fontId="8" fillId="2" borderId="152" xfId="15" applyNumberFormat="1" applyFont="1" applyFill="1" applyBorder="1" applyAlignment="1">
      <alignment vertical="center"/>
    </xf>
    <xf numFmtId="3" fontId="3" fillId="2" borderId="128" xfId="0" applyNumberFormat="1" applyFont="1" applyFill="1" applyBorder="1" applyAlignment="1">
      <alignment vertical="center"/>
    </xf>
    <xf numFmtId="3" fontId="3" fillId="2" borderId="135" xfId="0" applyNumberFormat="1" applyFont="1" applyFill="1" applyBorder="1" applyAlignment="1">
      <alignment vertical="center"/>
    </xf>
    <xf numFmtId="3" fontId="3" fillId="2" borderId="142" xfId="0" applyNumberFormat="1" applyFont="1" applyFill="1" applyBorder="1" applyAlignment="1">
      <alignment vertical="center"/>
    </xf>
    <xf numFmtId="3" fontId="3" fillId="2" borderId="79" xfId="0" applyNumberFormat="1" applyFont="1" applyFill="1" applyBorder="1" applyAlignment="1">
      <alignment vertical="center"/>
    </xf>
    <xf numFmtId="176" fontId="8" fillId="2" borderId="146" xfId="15" applyNumberFormat="1" applyFont="1" applyFill="1" applyBorder="1" applyAlignment="1">
      <alignment vertical="center"/>
    </xf>
    <xf numFmtId="176" fontId="8" fillId="5" borderId="151" xfId="15" applyNumberFormat="1" applyFont="1" applyFill="1" applyBorder="1" applyAlignment="1">
      <alignment horizontal="center" vertical="center"/>
    </xf>
    <xf numFmtId="176" fontId="8" fillId="5" borderId="126" xfId="15" applyNumberFormat="1" applyFont="1" applyFill="1" applyBorder="1" applyAlignment="1">
      <alignment horizontal="center" vertical="center"/>
    </xf>
    <xf numFmtId="176" fontId="8" fillId="2" borderId="147" xfId="15" applyNumberFormat="1" applyFont="1" applyFill="1" applyBorder="1" applyAlignment="1">
      <alignment horizontal="center" vertical="center"/>
    </xf>
    <xf numFmtId="176" fontId="8" fillId="2" borderId="127" xfId="15" applyNumberFormat="1" applyFont="1" applyFill="1" applyBorder="1" applyAlignment="1">
      <alignment horizontal="center" vertical="center"/>
    </xf>
    <xf numFmtId="176" fontId="8" fillId="2" borderId="131" xfId="15" applyNumberFormat="1" applyFont="1" applyFill="1" applyBorder="1" applyAlignment="1">
      <alignment horizontal="center" vertical="center"/>
    </xf>
    <xf numFmtId="176" fontId="8" fillId="5" borderId="130" xfId="15" applyNumberFormat="1" applyFont="1" applyFill="1" applyBorder="1" applyAlignment="1">
      <alignment vertical="center"/>
    </xf>
    <xf numFmtId="176" fontId="8" fillId="5" borderId="133" xfId="15" applyNumberFormat="1" applyFont="1" applyFill="1" applyBorder="1" applyAlignment="1">
      <alignment vertical="center"/>
    </xf>
    <xf numFmtId="176" fontId="8" fillId="5" borderId="153" xfId="15" applyNumberFormat="1" applyFont="1" applyFill="1" applyBorder="1" applyAlignment="1">
      <alignment horizontal="center" vertical="center"/>
    </xf>
    <xf numFmtId="176" fontId="8" fillId="5" borderId="140" xfId="15" applyNumberFormat="1" applyFont="1" applyFill="1" applyBorder="1" applyAlignment="1">
      <alignment horizontal="center" vertical="center"/>
    </xf>
    <xf numFmtId="176" fontId="8" fillId="5" borderId="154" xfId="15" applyNumberFormat="1" applyFont="1" applyFill="1" applyBorder="1" applyAlignment="1">
      <alignment vertical="center"/>
    </xf>
    <xf numFmtId="184" fontId="3" fillId="2" borderId="126" xfId="0" applyNumberFormat="1" applyFont="1" applyFill="1" applyBorder="1" applyAlignment="1">
      <alignment vertical="center"/>
    </xf>
    <xf numFmtId="184" fontId="3" fillId="2" borderId="133" xfId="0" applyNumberFormat="1" applyFont="1" applyFill="1" applyBorder="1" applyAlignment="1">
      <alignment vertical="center"/>
    </xf>
    <xf numFmtId="184" fontId="3" fillId="2" borderId="140" xfId="0" applyNumberFormat="1" applyFont="1" applyFill="1" applyBorder="1" applyAlignment="1">
      <alignment vertical="center"/>
    </xf>
    <xf numFmtId="184" fontId="3" fillId="2" borderId="14" xfId="0" applyNumberFormat="1" applyFont="1" applyFill="1" applyBorder="1" applyAlignment="1">
      <alignment vertical="center"/>
    </xf>
    <xf numFmtId="176" fontId="8" fillId="5" borderId="155" xfId="15" applyNumberFormat="1" applyFont="1" applyFill="1" applyBorder="1" applyAlignment="1">
      <alignment horizontal="right" vertical="center"/>
    </xf>
    <xf numFmtId="176" fontId="8" fillId="5" borderId="0" xfId="15" applyNumberFormat="1" applyFont="1" applyFill="1" applyBorder="1" applyAlignment="1">
      <alignment horizontal="right" vertical="center"/>
    </xf>
    <xf numFmtId="176" fontId="8" fillId="2" borderId="123" xfId="15" applyNumberFormat="1" applyFont="1" applyFill="1" applyBorder="1" applyAlignment="1">
      <alignment horizontal="right" vertical="center"/>
    </xf>
    <xf numFmtId="0" fontId="0" fillId="4" borderId="156" xfId="0" applyFont="1" applyFill="1" applyBorder="1" applyAlignment="1">
      <alignment horizontal="center" vertical="center"/>
    </xf>
    <xf numFmtId="38" fontId="3" fillId="5" borderId="108" xfId="17" applyFont="1" applyFill="1" applyBorder="1" applyAlignment="1">
      <alignment horizontal="right" vertical="center"/>
    </xf>
    <xf numFmtId="38" fontId="3" fillId="5" borderId="157" xfId="17" applyFont="1" applyFill="1" applyBorder="1" applyAlignment="1">
      <alignment horizontal="right" vertical="center"/>
    </xf>
    <xf numFmtId="38" fontId="3" fillId="2" borderId="146" xfId="17" applyFont="1" applyFill="1" applyBorder="1" applyAlignment="1">
      <alignment horizontal="right" vertical="center"/>
    </xf>
    <xf numFmtId="38" fontId="3" fillId="2" borderId="108" xfId="17" applyFont="1" applyFill="1" applyBorder="1" applyAlignment="1">
      <alignment horizontal="right" vertical="center"/>
    </xf>
    <xf numFmtId="38" fontId="3" fillId="2" borderId="157" xfId="17" applyFont="1" applyFill="1" applyBorder="1" applyAlignment="1">
      <alignment horizontal="right" vertical="center"/>
    </xf>
    <xf numFmtId="38" fontId="3" fillId="2" borderId="116" xfId="17" applyFont="1" applyFill="1" applyBorder="1" applyAlignment="1">
      <alignment horizontal="right" vertical="center"/>
    </xf>
    <xf numFmtId="38" fontId="3" fillId="2" borderId="156" xfId="17" applyFont="1" applyFill="1" applyBorder="1" applyAlignment="1">
      <alignment horizontal="right" vertical="center"/>
    </xf>
    <xf numFmtId="0" fontId="0" fillId="4" borderId="128" xfId="0" applyFont="1" applyFill="1" applyBorder="1" applyAlignment="1">
      <alignment horizontal="right" vertical="center"/>
    </xf>
    <xf numFmtId="38" fontId="3" fillId="5" borderId="127" xfId="17" applyFont="1" applyFill="1" applyBorder="1" applyAlignment="1">
      <alignment horizontal="right" vertical="center"/>
    </xf>
    <xf numFmtId="38" fontId="3" fillId="5" borderId="129" xfId="17" applyFont="1" applyFill="1" applyBorder="1" applyAlignment="1">
      <alignment horizontal="right" vertical="center"/>
    </xf>
    <xf numFmtId="38" fontId="3" fillId="2" borderId="147" xfId="17" applyFont="1" applyFill="1" applyBorder="1" applyAlignment="1">
      <alignment horizontal="right" vertical="center"/>
    </xf>
    <xf numFmtId="38" fontId="3" fillId="2" borderId="127" xfId="17" applyFont="1" applyFill="1" applyBorder="1" applyAlignment="1">
      <alignment horizontal="right" vertical="center"/>
    </xf>
    <xf numFmtId="38" fontId="3" fillId="2" borderId="129" xfId="17" applyFont="1" applyFill="1" applyBorder="1" applyAlignment="1">
      <alignment horizontal="right" vertical="center"/>
    </xf>
    <xf numFmtId="38" fontId="3" fillId="2" borderId="131" xfId="17" applyFont="1" applyFill="1" applyBorder="1" applyAlignment="1">
      <alignment horizontal="right" vertical="center"/>
    </xf>
    <xf numFmtId="38" fontId="3" fillId="2" borderId="128" xfId="17" applyFont="1" applyFill="1" applyBorder="1" applyAlignment="1">
      <alignment horizontal="right" vertical="center"/>
    </xf>
    <xf numFmtId="0" fontId="0" fillId="4" borderId="135" xfId="0" applyFont="1" applyFill="1" applyBorder="1" applyAlignment="1">
      <alignment horizontal="right" vertical="center"/>
    </xf>
    <xf numFmtId="38" fontId="3" fillId="5" borderId="134" xfId="17" applyFont="1" applyFill="1" applyBorder="1" applyAlignment="1">
      <alignment horizontal="right" vertical="center"/>
    </xf>
    <xf numFmtId="38" fontId="3" fillId="5" borderId="136" xfId="17" applyFont="1" applyFill="1" applyBorder="1" applyAlignment="1">
      <alignment horizontal="right" vertical="center"/>
    </xf>
    <xf numFmtId="38" fontId="3" fillId="2" borderId="148" xfId="17" applyFont="1" applyFill="1" applyBorder="1" applyAlignment="1">
      <alignment horizontal="right" vertical="center"/>
    </xf>
    <xf numFmtId="38" fontId="3" fillId="2" borderId="134" xfId="17" applyFont="1" applyFill="1" applyBorder="1" applyAlignment="1">
      <alignment horizontal="right" vertical="center"/>
    </xf>
    <xf numFmtId="38" fontId="3" fillId="2" borderId="136" xfId="17" applyFont="1" applyFill="1" applyBorder="1" applyAlignment="1">
      <alignment horizontal="right" vertical="center"/>
    </xf>
    <xf numFmtId="38" fontId="3" fillId="2" borderId="138" xfId="17" applyFont="1" applyFill="1" applyBorder="1" applyAlignment="1">
      <alignment horizontal="right" vertical="center"/>
    </xf>
    <xf numFmtId="38" fontId="3" fillId="2" borderId="135" xfId="17" applyFont="1" applyFill="1" applyBorder="1" applyAlignment="1">
      <alignment horizontal="right" vertical="center"/>
    </xf>
    <xf numFmtId="0" fontId="0" fillId="4" borderId="142" xfId="0" applyFont="1" applyFill="1" applyBorder="1" applyAlignment="1">
      <alignment horizontal="right" vertical="center"/>
    </xf>
    <xf numFmtId="38" fontId="3" fillId="5" borderId="141" xfId="17" applyFont="1" applyFill="1" applyBorder="1" applyAlignment="1">
      <alignment horizontal="right" vertical="center"/>
    </xf>
    <xf numFmtId="38" fontId="3" fillId="5" borderId="143" xfId="17" applyFont="1" applyFill="1" applyBorder="1" applyAlignment="1">
      <alignment horizontal="right" vertical="center"/>
    </xf>
    <xf numFmtId="38" fontId="3" fillId="2" borderId="149" xfId="17" applyFont="1" applyFill="1" applyBorder="1" applyAlignment="1">
      <alignment horizontal="right" vertical="center"/>
    </xf>
    <xf numFmtId="38" fontId="3" fillId="2" borderId="141" xfId="17" applyFont="1" applyFill="1" applyBorder="1" applyAlignment="1">
      <alignment horizontal="right" vertical="center"/>
    </xf>
    <xf numFmtId="38" fontId="3" fillId="2" borderId="143" xfId="17" applyFont="1" applyFill="1" applyBorder="1" applyAlignment="1">
      <alignment horizontal="right" vertical="center"/>
    </xf>
    <xf numFmtId="38" fontId="3" fillId="2" borderId="145" xfId="17" applyFont="1" applyFill="1" applyBorder="1" applyAlignment="1">
      <alignment horizontal="right" vertical="center"/>
    </xf>
    <xf numFmtId="38" fontId="3" fillId="2" borderId="142" xfId="17" applyFont="1" applyFill="1" applyBorder="1" applyAlignment="1">
      <alignment horizontal="right" vertical="center"/>
    </xf>
    <xf numFmtId="0" fontId="0" fillId="4" borderId="79" xfId="0" applyFont="1" applyFill="1" applyBorder="1" applyAlignment="1">
      <alignment horizontal="center" vertical="center"/>
    </xf>
    <xf numFmtId="38" fontId="3" fillId="5" borderId="37" xfId="17" applyFont="1" applyFill="1" applyBorder="1" applyAlignment="1">
      <alignment horizontal="right" vertical="center"/>
    </xf>
    <xf numFmtId="38" fontId="3" fillId="5" borderId="43" xfId="17" applyFont="1" applyFill="1" applyBorder="1" applyAlignment="1">
      <alignment horizontal="right" vertical="center"/>
    </xf>
    <xf numFmtId="38" fontId="3" fillId="2" borderId="114" xfId="17" applyFont="1" applyFill="1" applyBorder="1" applyAlignment="1">
      <alignment horizontal="right" vertical="center"/>
    </xf>
    <xf numFmtId="38" fontId="3" fillId="2" borderId="37" xfId="17" applyFont="1" applyFill="1" applyBorder="1" applyAlignment="1">
      <alignment horizontal="right" vertical="center"/>
    </xf>
    <xf numFmtId="38" fontId="3" fillId="2" borderId="43" xfId="17" applyFont="1" applyFill="1" applyBorder="1" applyAlignment="1">
      <alignment horizontal="right" vertical="center"/>
    </xf>
    <xf numFmtId="38" fontId="3" fillId="2" borderId="82" xfId="17" applyFont="1" applyFill="1" applyBorder="1" applyAlignment="1">
      <alignment horizontal="right" vertical="center"/>
    </xf>
    <xf numFmtId="38" fontId="3" fillId="2" borderId="79" xfId="17" applyFont="1" applyFill="1" applyBorder="1" applyAlignment="1">
      <alignment horizontal="right" vertical="center"/>
    </xf>
    <xf numFmtId="176" fontId="8" fillId="5" borderId="108" xfId="15" applyNumberFormat="1" applyFont="1" applyFill="1" applyBorder="1" applyAlignment="1">
      <alignment horizontal="right" vertical="center"/>
    </xf>
    <xf numFmtId="176" fontId="8" fillId="5" borderId="157" xfId="15" applyNumberFormat="1" applyFont="1" applyFill="1" applyBorder="1" applyAlignment="1">
      <alignment horizontal="right" vertical="center"/>
    </xf>
    <xf numFmtId="176" fontId="8" fillId="5" borderId="134" xfId="15" applyNumberFormat="1" applyFont="1" applyFill="1" applyBorder="1" applyAlignment="1" quotePrefix="1">
      <alignment horizontal="right" vertical="center"/>
    </xf>
    <xf numFmtId="176" fontId="8" fillId="5" borderId="136" xfId="15" applyNumberFormat="1" applyFont="1" applyFill="1" applyBorder="1" applyAlignment="1" quotePrefix="1">
      <alignment horizontal="right" vertical="center"/>
    </xf>
    <xf numFmtId="9" fontId="8" fillId="2" borderId="146" xfId="15" applyFont="1" applyFill="1" applyBorder="1" applyAlignment="1">
      <alignment horizontal="right" vertical="center"/>
    </xf>
    <xf numFmtId="9" fontId="8" fillId="2" borderId="157" xfId="15" applyFont="1" applyFill="1" applyBorder="1" applyAlignment="1">
      <alignment horizontal="right" vertical="center"/>
    </xf>
    <xf numFmtId="9" fontId="8" fillId="2" borderId="108" xfId="15" applyFont="1" applyFill="1" applyBorder="1" applyAlignment="1">
      <alignment horizontal="right" vertical="center"/>
    </xf>
    <xf numFmtId="9" fontId="8" fillId="2" borderId="156" xfId="15" applyFont="1" applyFill="1" applyBorder="1" applyAlignment="1">
      <alignment horizontal="right" vertical="center"/>
    </xf>
    <xf numFmtId="9" fontId="8" fillId="2" borderId="123" xfId="15" applyFont="1" applyFill="1" applyBorder="1" applyAlignment="1">
      <alignment horizontal="right" vertical="center"/>
    </xf>
    <xf numFmtId="9" fontId="8" fillId="2" borderId="116" xfId="15" applyFont="1" applyFill="1" applyBorder="1" applyAlignment="1">
      <alignment horizontal="right" vertical="center"/>
    </xf>
    <xf numFmtId="9" fontId="8" fillId="2" borderId="147" xfId="15" applyFont="1" applyFill="1" applyBorder="1" applyAlignment="1">
      <alignment horizontal="right" vertical="center"/>
    </xf>
    <xf numFmtId="9" fontId="8" fillId="2" borderId="129" xfId="15" applyFont="1" applyFill="1" applyBorder="1" applyAlignment="1">
      <alignment horizontal="right" vertical="center"/>
    </xf>
    <xf numFmtId="9" fontId="8" fillId="2" borderId="127" xfId="15" applyFont="1" applyFill="1" applyBorder="1" applyAlignment="1">
      <alignment horizontal="right" vertical="center"/>
    </xf>
    <xf numFmtId="9" fontId="8" fillId="2" borderId="128" xfId="15" applyFont="1" applyFill="1" applyBorder="1" applyAlignment="1">
      <alignment horizontal="right" vertical="center"/>
    </xf>
    <xf numFmtId="9" fontId="8" fillId="2" borderId="125" xfId="15" applyFont="1" applyFill="1" applyBorder="1" applyAlignment="1">
      <alignment horizontal="right" vertical="center"/>
    </xf>
    <xf numFmtId="9" fontId="8" fillId="2" borderId="131" xfId="15" applyFont="1" applyFill="1" applyBorder="1" applyAlignment="1">
      <alignment horizontal="right" vertical="center"/>
    </xf>
    <xf numFmtId="9" fontId="8" fillId="2" borderId="148" xfId="15" applyFont="1" applyFill="1" applyBorder="1" applyAlignment="1" quotePrefix="1">
      <alignment horizontal="right" vertical="center"/>
    </xf>
    <xf numFmtId="9" fontId="8" fillId="2" borderId="136" xfId="15" applyFont="1" applyFill="1" applyBorder="1" applyAlignment="1" quotePrefix="1">
      <alignment horizontal="right" vertical="center"/>
    </xf>
    <xf numFmtId="9" fontId="8" fillId="2" borderId="134" xfId="15" applyFont="1" applyFill="1" applyBorder="1" applyAlignment="1" quotePrefix="1">
      <alignment horizontal="right" vertical="center"/>
    </xf>
    <xf numFmtId="9" fontId="8" fillId="2" borderId="135" xfId="15" applyFont="1" applyFill="1" applyBorder="1" applyAlignment="1" quotePrefix="1">
      <alignment horizontal="right" vertical="center"/>
    </xf>
    <xf numFmtId="9" fontId="8" fillId="2" borderId="132" xfId="15" applyFont="1" applyFill="1" applyBorder="1" applyAlignment="1" quotePrefix="1">
      <alignment horizontal="right" vertical="center"/>
    </xf>
    <xf numFmtId="9" fontId="8" fillId="2" borderId="138" xfId="15" applyFont="1" applyFill="1" applyBorder="1" applyAlignment="1" quotePrefix="1">
      <alignment horizontal="right" vertical="center"/>
    </xf>
    <xf numFmtId="9" fontId="8" fillId="2" borderId="149" xfId="15" applyFont="1" applyFill="1" applyBorder="1" applyAlignment="1">
      <alignment horizontal="right" vertical="center"/>
    </xf>
    <xf numFmtId="9" fontId="8" fillId="2" borderId="143" xfId="15" applyFont="1" applyFill="1" applyBorder="1" applyAlignment="1">
      <alignment horizontal="right" vertical="center"/>
    </xf>
    <xf numFmtId="9" fontId="8" fillId="2" borderId="141" xfId="15" applyFont="1" applyFill="1" applyBorder="1" applyAlignment="1">
      <alignment horizontal="right" vertical="center"/>
    </xf>
    <xf numFmtId="9" fontId="8" fillId="2" borderId="142" xfId="15" applyFont="1" applyFill="1" applyBorder="1" applyAlignment="1">
      <alignment horizontal="right" vertical="center"/>
    </xf>
    <xf numFmtId="9" fontId="8" fillId="2" borderId="139" xfId="15" applyFont="1" applyFill="1" applyBorder="1" applyAlignment="1">
      <alignment horizontal="right" vertical="center"/>
    </xf>
    <xf numFmtId="9" fontId="8" fillId="2" borderId="145" xfId="15" applyFont="1" applyFill="1" applyBorder="1" applyAlignment="1">
      <alignment horizontal="right" vertical="center"/>
    </xf>
    <xf numFmtId="9" fontId="8" fillId="5" borderId="43" xfId="15" applyFont="1" applyFill="1" applyBorder="1" applyAlignment="1">
      <alignment horizontal="right" vertical="center"/>
    </xf>
    <xf numFmtId="0" fontId="0" fillId="4" borderId="116" xfId="0" applyFont="1" applyFill="1" applyBorder="1" applyAlignment="1">
      <alignment horizontal="left" vertical="center"/>
    </xf>
    <xf numFmtId="0" fontId="0" fillId="4" borderId="9" xfId="0" applyFont="1" applyFill="1" applyBorder="1" applyAlignment="1">
      <alignment horizontal="left" vertical="center"/>
    </xf>
    <xf numFmtId="9" fontId="8" fillId="5" borderId="108" xfId="15" applyFont="1" applyFill="1" applyBorder="1" applyAlignment="1">
      <alignment vertical="center"/>
    </xf>
    <xf numFmtId="9" fontId="8" fillId="5" borderId="21" xfId="15" applyFont="1" applyFill="1" applyBorder="1" applyAlignment="1">
      <alignment vertical="center"/>
    </xf>
    <xf numFmtId="9" fontId="8" fillId="2" borderId="110" xfId="15" applyFont="1" applyFill="1" applyBorder="1" applyAlignment="1">
      <alignment horizontal="right" vertical="center"/>
    </xf>
    <xf numFmtId="9" fontId="8" fillId="2" borderId="158" xfId="15" applyFont="1" applyFill="1" applyBorder="1" applyAlignment="1">
      <alignment horizontal="right" vertical="center"/>
    </xf>
    <xf numFmtId="9" fontId="8" fillId="2" borderId="21" xfId="15" applyFont="1" applyFill="1" applyBorder="1" applyAlignment="1">
      <alignment horizontal="right" vertical="center"/>
    </xf>
    <xf numFmtId="9" fontId="8" fillId="2" borderId="6" xfId="15" applyFont="1" applyFill="1" applyBorder="1" applyAlignment="1">
      <alignment horizontal="right" vertical="center"/>
    </xf>
    <xf numFmtId="9" fontId="8" fillId="2" borderId="71" xfId="15" applyFont="1" applyFill="1" applyBorder="1" applyAlignment="1">
      <alignment horizontal="right" vertical="center"/>
    </xf>
    <xf numFmtId="0" fontId="0" fillId="4" borderId="131" xfId="0" applyFont="1" applyFill="1" applyBorder="1" applyAlignment="1">
      <alignment horizontal="right" vertical="center"/>
    </xf>
    <xf numFmtId="9" fontId="8" fillId="5" borderId="127" xfId="15" applyFont="1" applyFill="1" applyBorder="1" applyAlignment="1">
      <alignment vertical="center"/>
    </xf>
    <xf numFmtId="9" fontId="8" fillId="5" borderId="128" xfId="15" applyFont="1" applyFill="1" applyBorder="1" applyAlignment="1">
      <alignment vertical="center"/>
    </xf>
    <xf numFmtId="0" fontId="0" fillId="4" borderId="138" xfId="0" applyFont="1" applyFill="1" applyBorder="1" applyAlignment="1">
      <alignment horizontal="right" vertical="center"/>
    </xf>
    <xf numFmtId="9" fontId="8" fillId="5" borderId="134" xfId="15" applyFont="1" applyFill="1" applyBorder="1" applyAlignment="1">
      <alignment vertical="center"/>
    </xf>
    <xf numFmtId="9" fontId="8" fillId="5" borderId="135" xfId="15" applyFont="1" applyFill="1" applyBorder="1" applyAlignment="1">
      <alignment vertical="center"/>
    </xf>
    <xf numFmtId="0" fontId="0" fillId="4" borderId="145" xfId="0" applyFont="1" applyFill="1" applyBorder="1" applyAlignment="1">
      <alignment horizontal="right" vertical="center"/>
    </xf>
    <xf numFmtId="9" fontId="8" fillId="5" borderId="141" xfId="15" applyFont="1" applyFill="1" applyBorder="1" applyAlignment="1">
      <alignment vertical="center"/>
    </xf>
    <xf numFmtId="9" fontId="8" fillId="5" borderId="142" xfId="15" applyFont="1" applyFill="1" applyBorder="1" applyAlignment="1">
      <alignment vertical="center"/>
    </xf>
    <xf numFmtId="0" fontId="0" fillId="4" borderId="82" xfId="0" applyFont="1" applyFill="1" applyBorder="1" applyAlignment="1">
      <alignment horizontal="left" vertical="center"/>
    </xf>
    <xf numFmtId="9" fontId="8" fillId="5" borderId="156" xfId="15" applyFont="1" applyFill="1" applyBorder="1" applyAlignment="1">
      <alignment vertical="center"/>
    </xf>
    <xf numFmtId="9" fontId="8" fillId="2" borderId="72" xfId="15" applyFont="1" applyFill="1" applyBorder="1" applyAlignment="1">
      <alignment horizontal="right" vertical="center"/>
    </xf>
    <xf numFmtId="9" fontId="8" fillId="2" borderId="73" xfId="15" applyFont="1" applyFill="1" applyBorder="1" applyAlignment="1">
      <alignment horizontal="right" vertical="center"/>
    </xf>
    <xf numFmtId="9" fontId="8" fillId="2" borderId="104" xfId="15" applyFont="1" applyFill="1" applyBorder="1" applyAlignment="1">
      <alignment horizontal="right" vertical="center"/>
    </xf>
    <xf numFmtId="9" fontId="8" fillId="2" borderId="8" xfId="15" applyFont="1" applyFill="1" applyBorder="1" applyAlignment="1">
      <alignment horizontal="right" vertical="center"/>
    </xf>
    <xf numFmtId="9" fontId="8" fillId="2" borderId="106" xfId="15" applyFont="1" applyFill="1" applyBorder="1" applyAlignment="1">
      <alignment horizontal="right" vertical="center"/>
    </xf>
    <xf numFmtId="9" fontId="8" fillId="2" borderId="105" xfId="15" applyFont="1" applyFill="1" applyBorder="1" applyAlignment="1">
      <alignment horizontal="right" vertical="center"/>
    </xf>
    <xf numFmtId="9" fontId="8" fillId="2" borderId="130" xfId="15" applyFont="1" applyFill="1" applyBorder="1" applyAlignment="1">
      <alignment horizontal="right" vertical="center"/>
    </xf>
    <xf numFmtId="9" fontId="8" fillId="2" borderId="137" xfId="15" applyFont="1" applyFill="1" applyBorder="1" applyAlignment="1" quotePrefix="1">
      <alignment horizontal="right" vertical="center"/>
    </xf>
    <xf numFmtId="9" fontId="8" fillId="2" borderId="144" xfId="15" applyFont="1" applyFill="1" applyBorder="1" applyAlignment="1">
      <alignment horizontal="right" vertical="center"/>
    </xf>
    <xf numFmtId="9" fontId="8" fillId="5" borderId="159" xfId="15" applyFont="1" applyFill="1" applyBorder="1" applyAlignment="1">
      <alignment vertical="center"/>
    </xf>
    <xf numFmtId="9" fontId="8" fillId="5" borderId="160" xfId="15" applyFont="1" applyFill="1" applyBorder="1" applyAlignment="1">
      <alignment vertical="center"/>
    </xf>
    <xf numFmtId="9" fontId="8" fillId="2" borderId="161" xfId="15" applyFont="1" applyFill="1" applyBorder="1" applyAlignment="1" quotePrefix="1">
      <alignment horizontal="right" vertical="center"/>
    </xf>
    <xf numFmtId="9" fontId="8" fillId="2" borderId="162" xfId="15" applyFont="1" applyFill="1" applyBorder="1" applyAlignment="1" quotePrefix="1">
      <alignment horizontal="right" vertical="center"/>
    </xf>
    <xf numFmtId="9" fontId="8" fillId="2" borderId="159" xfId="15" applyFont="1" applyFill="1" applyBorder="1" applyAlignment="1" quotePrefix="1">
      <alignment horizontal="right" vertical="center"/>
    </xf>
    <xf numFmtId="9" fontId="8" fillId="2" borderId="160" xfId="15" applyFont="1" applyFill="1" applyBorder="1" applyAlignment="1" quotePrefix="1">
      <alignment horizontal="right" vertical="center"/>
    </xf>
    <xf numFmtId="9" fontId="8" fillId="2" borderId="163" xfId="15" applyFont="1" applyFill="1" applyBorder="1" applyAlignment="1" quotePrefix="1">
      <alignment horizontal="right" vertical="center"/>
    </xf>
    <xf numFmtId="9" fontId="8" fillId="2" borderId="164" xfId="15" applyFont="1" applyFill="1" applyBorder="1" applyAlignment="1" quotePrefix="1">
      <alignment horizontal="right" vertical="center"/>
    </xf>
    <xf numFmtId="0" fontId="0" fillId="4" borderId="164" xfId="0" applyFont="1" applyFill="1" applyBorder="1" applyAlignment="1">
      <alignment horizontal="right" vertical="center"/>
    </xf>
    <xf numFmtId="0" fontId="0" fillId="4" borderId="123" xfId="0" applyFont="1" applyFill="1" applyBorder="1" applyAlignment="1">
      <alignment horizontal="left" vertical="center"/>
    </xf>
    <xf numFmtId="0" fontId="0" fillId="4" borderId="156" xfId="0" applyFont="1" applyFill="1" applyBorder="1" applyAlignment="1">
      <alignment horizontal="center" vertical="center"/>
    </xf>
    <xf numFmtId="3" fontId="3" fillId="2" borderId="146" xfId="17" applyNumberFormat="1" applyFont="1" applyFill="1" applyBorder="1" applyAlignment="1">
      <alignment horizontal="right" vertical="center"/>
    </xf>
    <xf numFmtId="3" fontId="3" fillId="2" borderId="157" xfId="17" applyNumberFormat="1" applyFont="1" applyFill="1" applyBorder="1" applyAlignment="1">
      <alignment horizontal="right" vertical="center"/>
    </xf>
    <xf numFmtId="3" fontId="3" fillId="2" borderId="116" xfId="17" applyNumberFormat="1" applyFont="1" applyFill="1" applyBorder="1" applyAlignment="1">
      <alignment horizontal="right" vertical="center"/>
    </xf>
    <xf numFmtId="3" fontId="3" fillId="2" borderId="156" xfId="17" applyNumberFormat="1" applyFont="1" applyFill="1" applyBorder="1" applyAlignment="1">
      <alignment horizontal="right" vertical="center"/>
    </xf>
    <xf numFmtId="0" fontId="0" fillId="4" borderId="125" xfId="0" applyFont="1" applyFill="1" applyBorder="1" applyAlignment="1">
      <alignment horizontal="center" vertical="center"/>
    </xf>
    <xf numFmtId="0" fontId="0" fillId="4" borderId="128" xfId="0" applyFont="1" applyFill="1" applyBorder="1" applyAlignment="1">
      <alignment horizontal="right" vertical="center"/>
    </xf>
    <xf numFmtId="3" fontId="3" fillId="5" borderId="127" xfId="17" applyNumberFormat="1" applyFont="1" applyFill="1" applyBorder="1" applyAlignment="1">
      <alignment horizontal="right" vertical="center"/>
    </xf>
    <xf numFmtId="3" fontId="3" fillId="2" borderId="147" xfId="17" applyNumberFormat="1" applyFont="1" applyFill="1" applyBorder="1" applyAlignment="1">
      <alignment horizontal="right" vertical="center"/>
    </xf>
    <xf numFmtId="3" fontId="3" fillId="2" borderId="127" xfId="17" applyNumberFormat="1" applyFont="1" applyFill="1" applyBorder="1" applyAlignment="1">
      <alignment horizontal="right" vertical="center"/>
    </xf>
    <xf numFmtId="3" fontId="3" fillId="2" borderId="129" xfId="17" applyNumberFormat="1" applyFont="1" applyFill="1" applyBorder="1" applyAlignment="1">
      <alignment horizontal="right" vertical="center"/>
    </xf>
    <xf numFmtId="3" fontId="3" fillId="2" borderId="131" xfId="17" applyNumberFormat="1" applyFont="1" applyFill="1" applyBorder="1" applyAlignment="1">
      <alignment horizontal="right" vertical="center"/>
    </xf>
    <xf numFmtId="3" fontId="3" fillId="2" borderId="128" xfId="17" applyNumberFormat="1" applyFont="1" applyFill="1" applyBorder="1" applyAlignment="1">
      <alignment horizontal="right" vertical="center"/>
    </xf>
    <xf numFmtId="0" fontId="0" fillId="4" borderId="125" xfId="0" applyFont="1" applyFill="1" applyBorder="1" applyAlignment="1">
      <alignment horizontal="left" vertical="center"/>
    </xf>
    <xf numFmtId="0" fontId="0" fillId="4" borderId="132" xfId="0" applyFont="1" applyFill="1" applyBorder="1" applyAlignment="1">
      <alignment horizontal="center" vertical="center"/>
    </xf>
    <xf numFmtId="0" fontId="0" fillId="4" borderId="135" xfId="0" applyFont="1" applyFill="1" applyBorder="1" applyAlignment="1">
      <alignment horizontal="right" vertical="center"/>
    </xf>
    <xf numFmtId="3" fontId="3" fillId="5" borderId="134" xfId="17" applyNumberFormat="1" applyFont="1" applyFill="1" applyBorder="1" applyAlignment="1">
      <alignment horizontal="right" vertical="center"/>
    </xf>
    <xf numFmtId="3" fontId="3" fillId="2" borderId="148" xfId="17" applyNumberFormat="1" applyFont="1" applyFill="1" applyBorder="1" applyAlignment="1">
      <alignment horizontal="right" vertical="center"/>
    </xf>
    <xf numFmtId="3" fontId="3" fillId="2" borderId="134" xfId="17" applyNumberFormat="1" applyFont="1" applyFill="1" applyBorder="1" applyAlignment="1">
      <alignment horizontal="right" vertical="center"/>
    </xf>
    <xf numFmtId="3" fontId="3" fillId="2" borderId="136" xfId="17" applyNumberFormat="1" applyFont="1" applyFill="1" applyBorder="1" applyAlignment="1">
      <alignment horizontal="right" vertical="center"/>
    </xf>
    <xf numFmtId="3" fontId="3" fillId="2" borderId="138" xfId="17" applyNumberFormat="1" applyFont="1" applyFill="1" applyBorder="1" applyAlignment="1">
      <alignment horizontal="right" vertical="center"/>
    </xf>
    <xf numFmtId="3" fontId="3" fillId="2" borderId="135" xfId="17" applyNumberFormat="1" applyFont="1" applyFill="1" applyBorder="1" applyAlignment="1">
      <alignment horizontal="right" vertical="center"/>
    </xf>
    <xf numFmtId="0" fontId="0" fillId="4" borderId="139" xfId="0" applyFont="1" applyFill="1" applyBorder="1" applyAlignment="1">
      <alignment horizontal="center" vertical="center"/>
    </xf>
    <xf numFmtId="0" fontId="0" fillId="4" borderId="142" xfId="0" applyFont="1" applyFill="1" applyBorder="1" applyAlignment="1">
      <alignment horizontal="right" vertical="center"/>
    </xf>
    <xf numFmtId="3" fontId="3" fillId="5" borderId="141" xfId="17" applyNumberFormat="1" applyFont="1" applyFill="1" applyBorder="1" applyAlignment="1">
      <alignment horizontal="right" vertical="center"/>
    </xf>
    <xf numFmtId="3" fontId="3" fillId="2" borderId="149" xfId="17" applyNumberFormat="1" applyFont="1" applyFill="1" applyBorder="1" applyAlignment="1">
      <alignment horizontal="right" vertical="center"/>
    </xf>
    <xf numFmtId="3" fontId="3" fillId="2" borderId="141" xfId="17" applyNumberFormat="1" applyFont="1" applyFill="1" applyBorder="1" applyAlignment="1">
      <alignment horizontal="right" vertical="center"/>
    </xf>
    <xf numFmtId="3" fontId="3" fillId="2" borderId="143" xfId="17" applyNumberFormat="1" applyFont="1" applyFill="1" applyBorder="1" applyAlignment="1">
      <alignment horizontal="right" vertical="center"/>
    </xf>
    <xf numFmtId="3" fontId="3" fillId="2" borderId="145" xfId="17" applyNumberFormat="1" applyFont="1" applyFill="1" applyBorder="1" applyAlignment="1">
      <alignment horizontal="right" vertical="center"/>
    </xf>
    <xf numFmtId="3" fontId="3" fillId="2" borderId="142" xfId="17" applyNumberFormat="1" applyFont="1" applyFill="1" applyBorder="1" applyAlignment="1">
      <alignment horizontal="right" vertical="center"/>
    </xf>
    <xf numFmtId="0" fontId="0" fillId="4" borderId="53" xfId="0" applyFont="1" applyFill="1" applyBorder="1" applyAlignment="1">
      <alignment horizontal="left" vertical="center"/>
    </xf>
    <xf numFmtId="0" fontId="0" fillId="4" borderId="79" xfId="0" applyFont="1" applyFill="1" applyBorder="1" applyAlignment="1">
      <alignment horizontal="center" vertical="center"/>
    </xf>
    <xf numFmtId="3" fontId="3" fillId="5" borderId="37" xfId="17" applyNumberFormat="1" applyFont="1" applyFill="1" applyBorder="1" applyAlignment="1">
      <alignment horizontal="right" vertical="center"/>
    </xf>
    <xf numFmtId="3" fontId="3" fillId="2" borderId="114" xfId="17" applyNumberFormat="1" applyFont="1" applyFill="1" applyBorder="1" applyAlignment="1">
      <alignment horizontal="right" vertical="center"/>
    </xf>
    <xf numFmtId="3" fontId="3" fillId="2" borderId="37" xfId="17" applyNumberFormat="1" applyFont="1" applyFill="1" applyBorder="1" applyAlignment="1">
      <alignment horizontal="right" vertical="center"/>
    </xf>
    <xf numFmtId="3" fontId="3" fillId="2" borderId="43" xfId="17" applyNumberFormat="1" applyFont="1" applyFill="1" applyBorder="1" applyAlignment="1">
      <alignment horizontal="right" vertical="center"/>
    </xf>
    <xf numFmtId="3" fontId="3" fillId="2" borderId="82" xfId="17" applyNumberFormat="1" applyFont="1" applyFill="1" applyBorder="1" applyAlignment="1">
      <alignment horizontal="right" vertical="center"/>
    </xf>
    <xf numFmtId="3" fontId="3" fillId="2" borderId="79" xfId="17" applyNumberFormat="1" applyFont="1" applyFill="1" applyBorder="1" applyAlignment="1">
      <alignment horizontal="right" vertical="center"/>
    </xf>
    <xf numFmtId="176" fontId="8" fillId="5" borderId="165" xfId="15" applyNumberFormat="1" applyFont="1" applyFill="1" applyBorder="1" applyAlignment="1">
      <alignment horizontal="right" vertical="center"/>
    </xf>
    <xf numFmtId="176" fontId="8" fillId="5" borderId="130" xfId="15" applyNumberFormat="1" applyFont="1" applyFill="1" applyBorder="1" applyAlignment="1">
      <alignment horizontal="right" vertical="center"/>
    </xf>
    <xf numFmtId="176" fontId="8" fillId="5" borderId="137" xfId="15" applyNumberFormat="1" applyFont="1" applyFill="1" applyBorder="1" applyAlignment="1">
      <alignment horizontal="right" vertical="center"/>
    </xf>
    <xf numFmtId="176" fontId="8" fillId="5" borderId="144" xfId="15" applyNumberFormat="1" applyFont="1" applyFill="1" applyBorder="1" applyAlignment="1">
      <alignment horizontal="right" vertical="center"/>
    </xf>
    <xf numFmtId="176" fontId="8" fillId="5" borderId="99" xfId="15" applyNumberFormat="1" applyFont="1" applyFill="1" applyBorder="1" applyAlignment="1">
      <alignment horizontal="right" vertical="center"/>
    </xf>
    <xf numFmtId="0" fontId="0" fillId="4" borderId="71" xfId="0" applyFont="1" applyFill="1" applyBorder="1" applyAlignment="1">
      <alignment horizontal="left" vertical="center"/>
    </xf>
    <xf numFmtId="9" fontId="8" fillId="5" borderId="103" xfId="15" applyFont="1" applyFill="1" applyBorder="1" applyAlignment="1">
      <alignment vertical="center"/>
    </xf>
    <xf numFmtId="9" fontId="8" fillId="2" borderId="103" xfId="15" applyFont="1" applyFill="1" applyBorder="1" applyAlignment="1">
      <alignment horizontal="right" vertical="center"/>
    </xf>
    <xf numFmtId="0" fontId="0" fillId="4" borderId="166" xfId="0" applyFont="1" applyFill="1" applyBorder="1" applyAlignment="1">
      <alignment horizontal="right" vertical="center"/>
    </xf>
    <xf numFmtId="9" fontId="8" fillId="5" borderId="167" xfId="15" applyFont="1" applyFill="1" applyBorder="1" applyAlignment="1">
      <alignment vertical="center"/>
    </xf>
    <xf numFmtId="9" fontId="8" fillId="5" borderId="168" xfId="15" applyFont="1" applyFill="1" applyBorder="1" applyAlignment="1">
      <alignment vertical="center"/>
    </xf>
    <xf numFmtId="9" fontId="8" fillId="2" borderId="169" xfId="15" applyFont="1" applyFill="1" applyBorder="1" applyAlignment="1">
      <alignment horizontal="right" vertical="center"/>
    </xf>
    <xf numFmtId="9" fontId="8" fillId="2" borderId="170" xfId="15" applyFont="1" applyFill="1" applyBorder="1" applyAlignment="1">
      <alignment horizontal="right" vertical="center"/>
    </xf>
    <xf numFmtId="9" fontId="8" fillId="2" borderId="167" xfId="15" applyFont="1" applyFill="1" applyBorder="1" applyAlignment="1">
      <alignment horizontal="right" vertical="center"/>
    </xf>
    <xf numFmtId="9" fontId="8" fillId="2" borderId="168" xfId="15" applyFont="1" applyFill="1" applyBorder="1" applyAlignment="1">
      <alignment horizontal="right" vertical="center"/>
    </xf>
    <xf numFmtId="9" fontId="8" fillId="2" borderId="171" xfId="15" applyFont="1" applyFill="1" applyBorder="1" applyAlignment="1">
      <alignment horizontal="right" vertical="center"/>
    </xf>
    <xf numFmtId="9" fontId="8" fillId="2" borderId="166" xfId="15" applyFont="1" applyFill="1" applyBorder="1" applyAlignment="1">
      <alignment horizontal="right" vertical="center"/>
    </xf>
    <xf numFmtId="176" fontId="8" fillId="5" borderId="155" xfId="15" applyNumberFormat="1" applyFont="1" applyFill="1" applyBorder="1" applyAlignment="1">
      <alignment vertical="center"/>
    </xf>
    <xf numFmtId="176" fontId="8" fillId="5" borderId="0" xfId="15" applyNumberFormat="1" applyFont="1" applyFill="1" applyBorder="1" applyAlignment="1">
      <alignment vertical="center"/>
    </xf>
    <xf numFmtId="176" fontId="8" fillId="5" borderId="127" xfId="15" applyNumberFormat="1" applyFont="1" applyFill="1" applyBorder="1" applyAlignment="1">
      <alignment horizontal="center" vertical="center"/>
    </xf>
    <xf numFmtId="176" fontId="8" fillId="5" borderId="130" xfId="15" applyNumberFormat="1" applyFont="1" applyFill="1" applyBorder="1" applyAlignment="1">
      <alignment horizontal="center" vertical="center"/>
    </xf>
    <xf numFmtId="176" fontId="8" fillId="5" borderId="152" xfId="15" applyNumberFormat="1" applyFont="1" applyFill="1" applyBorder="1" applyAlignment="1">
      <alignment vertical="center"/>
    </xf>
    <xf numFmtId="176" fontId="8" fillId="5" borderId="141" xfId="15" applyNumberFormat="1" applyFont="1" applyFill="1" applyBorder="1" applyAlignment="1">
      <alignment horizontal="center" vertical="center"/>
    </xf>
    <xf numFmtId="176" fontId="8" fillId="5" borderId="144" xfId="15" applyNumberFormat="1" applyFont="1" applyFill="1" applyBorder="1" applyAlignment="1">
      <alignment horizontal="center" vertical="center"/>
    </xf>
    <xf numFmtId="0" fontId="0" fillId="4" borderId="171" xfId="0" applyFont="1" applyFill="1" applyBorder="1" applyAlignment="1">
      <alignment horizontal="center" vertical="center"/>
    </xf>
    <xf numFmtId="0" fontId="0" fillId="4" borderId="172" xfId="0" applyFont="1" applyFill="1" applyBorder="1" applyAlignment="1">
      <alignment horizontal="right" vertical="center"/>
    </xf>
    <xf numFmtId="176" fontId="8" fillId="5" borderId="78" xfId="15" applyNumberFormat="1" applyFont="1" applyFill="1" applyBorder="1" applyAlignment="1">
      <alignment vertical="center"/>
    </xf>
    <xf numFmtId="176" fontId="8" fillId="5" borderId="149" xfId="15" applyNumberFormat="1" applyFont="1" applyFill="1" applyBorder="1" applyAlignment="1">
      <alignment horizontal="center" vertical="center"/>
    </xf>
    <xf numFmtId="176" fontId="8" fillId="5" borderId="32" xfId="15" applyNumberFormat="1" applyFont="1" applyFill="1" applyBorder="1" applyAlignment="1">
      <alignment horizontal="center" vertical="center"/>
    </xf>
    <xf numFmtId="176" fontId="8" fillId="5" borderId="146" xfId="15" applyNumberFormat="1" applyFont="1" applyFill="1" applyBorder="1" applyAlignment="1">
      <alignment horizontal="center" vertical="center"/>
    </xf>
    <xf numFmtId="176" fontId="8" fillId="5" borderId="119" xfId="15" applyNumberFormat="1" applyFont="1" applyFill="1" applyBorder="1" applyAlignment="1">
      <alignment horizontal="center" vertical="center"/>
    </xf>
    <xf numFmtId="176" fontId="8" fillId="5" borderId="120" xfId="15" applyNumberFormat="1" applyFont="1" applyFill="1" applyBorder="1" applyAlignment="1">
      <alignment horizontal="center" vertical="center"/>
    </xf>
    <xf numFmtId="3" fontId="3" fillId="6" borderId="8" xfId="17" applyNumberFormat="1" applyFont="1" applyFill="1" applyBorder="1" applyAlignment="1">
      <alignment vertical="center"/>
    </xf>
    <xf numFmtId="3" fontId="3" fillId="6" borderId="53" xfId="17" applyNumberFormat="1" applyFont="1" applyFill="1" applyBorder="1" applyAlignment="1">
      <alignment vertical="center"/>
    </xf>
    <xf numFmtId="3" fontId="3" fillId="6" borderId="17" xfId="17" applyNumberFormat="1" applyFont="1" applyFill="1" applyBorder="1" applyAlignment="1">
      <alignment vertical="center"/>
    </xf>
    <xf numFmtId="3" fontId="3" fillId="6" borderId="8" xfId="0" applyNumberFormat="1" applyFont="1" applyFill="1" applyBorder="1" applyAlignment="1">
      <alignment vertical="center"/>
    </xf>
    <xf numFmtId="3" fontId="3" fillId="6" borderId="53" xfId="0" applyNumberFormat="1" applyFont="1" applyFill="1" applyBorder="1" applyAlignment="1">
      <alignment vertical="center"/>
    </xf>
    <xf numFmtId="3" fontId="3" fillId="6" borderId="17" xfId="0" applyNumberFormat="1" applyFont="1" applyFill="1" applyBorder="1" applyAlignment="1">
      <alignment vertical="center"/>
    </xf>
    <xf numFmtId="38" fontId="3" fillId="6" borderId="32" xfId="17" applyFont="1" applyFill="1" applyBorder="1" applyAlignment="1">
      <alignment horizontal="right" vertical="center"/>
    </xf>
    <xf numFmtId="3" fontId="3" fillId="6" borderId="54" xfId="17" applyNumberFormat="1" applyFont="1" applyFill="1" applyBorder="1" applyAlignment="1">
      <alignment horizontal="right" vertical="center"/>
    </xf>
    <xf numFmtId="3" fontId="3" fillId="6" borderId="19" xfId="17" applyNumberFormat="1" applyFont="1" applyFill="1" applyBorder="1" applyAlignment="1">
      <alignment horizontal="right" vertical="center"/>
    </xf>
    <xf numFmtId="3" fontId="3" fillId="6" borderId="55" xfId="17" applyNumberFormat="1" applyFont="1" applyFill="1" applyBorder="1" applyAlignment="1">
      <alignment horizontal="right" vertical="center"/>
    </xf>
    <xf numFmtId="3" fontId="3" fillId="6" borderId="113" xfId="17" applyNumberFormat="1" applyFont="1" applyFill="1" applyBorder="1" applyAlignment="1">
      <alignment horizontal="right" vertical="center"/>
    </xf>
    <xf numFmtId="3" fontId="3" fillId="6" borderId="17" xfId="17" applyNumberFormat="1" applyFont="1" applyFill="1" applyBorder="1" applyAlignment="1">
      <alignment horizontal="right" vertical="center"/>
    </xf>
    <xf numFmtId="9" fontId="8" fillId="6" borderId="45" xfId="15" applyFont="1" applyFill="1" applyBorder="1" applyAlignment="1">
      <alignment horizontal="right" vertical="center"/>
    </xf>
    <xf numFmtId="207" fontId="3" fillId="3" borderId="15" xfId="0" applyNumberFormat="1" applyFont="1" applyFill="1" applyBorder="1" applyAlignment="1">
      <alignment horizontal="right" vertical="center"/>
    </xf>
    <xf numFmtId="207" fontId="3" fillId="3" borderId="17" xfId="0" applyNumberFormat="1" applyFont="1" applyFill="1" applyBorder="1" applyAlignment="1">
      <alignment horizontal="right" vertical="center"/>
    </xf>
    <xf numFmtId="176" fontId="8" fillId="5" borderId="152" xfId="15" applyNumberFormat="1" applyFont="1" applyFill="1" applyBorder="1" applyAlignment="1">
      <alignment horizontal="right" vertical="center"/>
    </xf>
    <xf numFmtId="176" fontId="8" fillId="5" borderId="151" xfId="15" applyNumberFormat="1" applyFont="1" applyFill="1" applyBorder="1" applyAlignment="1">
      <alignment vertical="center"/>
    </xf>
    <xf numFmtId="176" fontId="8" fillId="5" borderId="147" xfId="15" applyNumberFormat="1" applyFont="1" applyFill="1" applyBorder="1" applyAlignment="1">
      <alignment horizontal="center" vertical="center"/>
    </xf>
    <xf numFmtId="176" fontId="8" fillId="5" borderId="148" xfId="15" applyNumberFormat="1" applyFont="1" applyFill="1" applyBorder="1" applyAlignment="1">
      <alignment horizontal="center" vertical="center"/>
    </xf>
    <xf numFmtId="0" fontId="0" fillId="0" borderId="26" xfId="0" applyFont="1" applyFill="1" applyBorder="1" applyAlignment="1">
      <alignment/>
    </xf>
    <xf numFmtId="176" fontId="0" fillId="0" borderId="0" xfId="0" applyNumberFormat="1" applyFont="1" applyFill="1" applyAlignment="1">
      <alignment horizontal="right" vertical="center"/>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63" xfId="0" applyFont="1" applyFill="1" applyBorder="1" applyAlignment="1">
      <alignment horizontal="center" vertical="center"/>
    </xf>
    <xf numFmtId="3" fontId="3" fillId="6" borderId="51" xfId="17" applyNumberFormat="1" applyFont="1" applyFill="1" applyBorder="1" applyAlignment="1">
      <alignment horizontal="right" vertical="center"/>
    </xf>
    <xf numFmtId="0" fontId="3" fillId="6" borderId="35" xfId="0" applyFont="1" applyFill="1" applyBorder="1" applyAlignment="1">
      <alignment horizontal="center" vertical="center"/>
    </xf>
    <xf numFmtId="3" fontId="3" fillId="6" borderId="9" xfId="17" applyNumberFormat="1" applyFont="1" applyFill="1" applyBorder="1" applyAlignment="1">
      <alignment vertical="center"/>
    </xf>
    <xf numFmtId="3" fontId="3" fillId="6" borderId="14" xfId="17" applyNumberFormat="1" applyFont="1" applyFill="1" applyBorder="1" applyAlignment="1">
      <alignment vertical="center"/>
    </xf>
    <xf numFmtId="3" fontId="3" fillId="6" borderId="20" xfId="17" applyNumberFormat="1" applyFont="1" applyFill="1" applyBorder="1" applyAlignment="1">
      <alignment vertical="center"/>
    </xf>
    <xf numFmtId="0" fontId="3" fillId="6" borderId="76" xfId="0" applyFont="1" applyFill="1" applyBorder="1" applyAlignment="1">
      <alignment horizontal="center" vertical="center"/>
    </xf>
    <xf numFmtId="176" fontId="8" fillId="6" borderId="155" xfId="15" applyNumberFormat="1" applyFont="1" applyFill="1" applyBorder="1" applyAlignment="1">
      <alignment horizontal="right" vertical="center"/>
    </xf>
    <xf numFmtId="176" fontId="8" fillId="6" borderId="154" xfId="15" applyNumberFormat="1" applyFont="1" applyFill="1" applyBorder="1" applyAlignment="1">
      <alignment horizontal="right" vertical="center"/>
    </xf>
    <xf numFmtId="176" fontId="8" fillId="6" borderId="78" xfId="15" applyNumberFormat="1" applyFont="1" applyFill="1" applyBorder="1" applyAlignment="1">
      <alignment horizontal="right" vertical="center"/>
    </xf>
    <xf numFmtId="0" fontId="3" fillId="3" borderId="68"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173" xfId="0" applyFont="1" applyFill="1" applyBorder="1" applyAlignment="1">
      <alignment horizontal="center" vertical="center"/>
    </xf>
    <xf numFmtId="0" fontId="3" fillId="6" borderId="56" xfId="0" applyFont="1" applyFill="1" applyBorder="1" applyAlignment="1">
      <alignment horizontal="center" vertical="center"/>
    </xf>
    <xf numFmtId="176" fontId="8" fillId="6" borderId="155" xfId="15" applyNumberFormat="1" applyFont="1" applyFill="1" applyBorder="1" applyAlignment="1">
      <alignment vertical="center"/>
    </xf>
    <xf numFmtId="176" fontId="8" fillId="6" borderId="154" xfId="15" applyNumberFormat="1" applyFont="1" applyFill="1" applyBorder="1" applyAlignment="1">
      <alignment vertical="center"/>
    </xf>
    <xf numFmtId="176" fontId="8" fillId="6" borderId="78" xfId="15" applyNumberFormat="1" applyFont="1" applyFill="1" applyBorder="1" applyAlignment="1">
      <alignment vertical="center"/>
    </xf>
    <xf numFmtId="3" fontId="3" fillId="6" borderId="9" xfId="0" applyNumberFormat="1" applyFont="1" applyFill="1" applyBorder="1" applyAlignment="1">
      <alignment vertical="center"/>
    </xf>
    <xf numFmtId="3" fontId="3" fillId="6" borderId="14" xfId="0" applyNumberFormat="1" applyFont="1" applyFill="1" applyBorder="1" applyAlignment="1">
      <alignment vertical="center"/>
    </xf>
    <xf numFmtId="3" fontId="3" fillId="6" borderId="20" xfId="0" applyNumberFormat="1" applyFont="1" applyFill="1" applyBorder="1" applyAlignment="1">
      <alignment vertical="center"/>
    </xf>
    <xf numFmtId="176" fontId="8" fillId="6" borderId="114" xfId="15" applyNumberFormat="1" applyFont="1" applyFill="1" applyBorder="1" applyAlignment="1">
      <alignment horizontal="right" vertical="center"/>
    </xf>
    <xf numFmtId="176" fontId="8" fillId="6" borderId="32" xfId="15" applyNumberFormat="1" applyFont="1" applyFill="1" applyBorder="1" applyAlignment="1">
      <alignment horizontal="right" vertical="center"/>
    </xf>
    <xf numFmtId="0" fontId="3" fillId="6" borderId="62" xfId="0" applyFont="1" applyFill="1" applyBorder="1" applyAlignment="1">
      <alignment horizontal="center" vertical="center"/>
    </xf>
    <xf numFmtId="0" fontId="3" fillId="3" borderId="66" xfId="0" applyFont="1" applyFill="1" applyBorder="1" applyAlignment="1">
      <alignment horizontal="center" vertical="center"/>
    </xf>
    <xf numFmtId="3" fontId="3" fillId="6" borderId="60" xfId="17" applyNumberFormat="1" applyFont="1" applyFill="1" applyBorder="1" applyAlignment="1">
      <alignment horizontal="right" vertical="center"/>
    </xf>
    <xf numFmtId="3" fontId="3" fillId="6" borderId="11" xfId="17" applyNumberFormat="1" applyFont="1" applyFill="1" applyBorder="1" applyAlignment="1">
      <alignment horizontal="right" vertical="center"/>
    </xf>
    <xf numFmtId="3" fontId="3" fillId="6" borderId="39" xfId="17" applyNumberFormat="1" applyFont="1" applyFill="1" applyBorder="1" applyAlignment="1">
      <alignment horizontal="right" vertical="center"/>
    </xf>
    <xf numFmtId="3" fontId="3" fillId="6" borderId="12" xfId="17" applyNumberFormat="1" applyFont="1" applyFill="1" applyBorder="1" applyAlignment="1">
      <alignment horizontal="right" vertical="center"/>
    </xf>
    <xf numFmtId="3" fontId="3" fillId="6" borderId="97" xfId="17" applyNumberFormat="1" applyFont="1" applyFill="1" applyBorder="1" applyAlignment="1">
      <alignment horizontal="right" vertical="center"/>
    </xf>
    <xf numFmtId="3" fontId="3" fillId="6" borderId="36" xfId="17" applyNumberFormat="1" applyFont="1" applyFill="1" applyBorder="1" applyAlignment="1">
      <alignment horizontal="right" vertical="center"/>
    </xf>
    <xf numFmtId="3" fontId="3" fillId="6" borderId="66" xfId="17" applyNumberFormat="1" applyFont="1" applyFill="1" applyBorder="1" applyAlignment="1">
      <alignment horizontal="right" vertical="center"/>
    </xf>
    <xf numFmtId="3" fontId="3" fillId="6" borderId="20" xfId="17" applyNumberFormat="1" applyFont="1" applyFill="1" applyBorder="1" applyAlignment="1">
      <alignment horizontal="right" vertical="center"/>
    </xf>
    <xf numFmtId="176" fontId="8" fillId="6" borderId="87" xfId="15" applyNumberFormat="1" applyFont="1" applyFill="1" applyBorder="1" applyAlignment="1">
      <alignment horizontal="right" vertical="center"/>
    </xf>
    <xf numFmtId="176" fontId="8" fillId="6" borderId="91" xfId="15" applyNumberFormat="1" applyFont="1" applyFill="1" applyBorder="1" applyAlignment="1">
      <alignment horizontal="right" vertical="center"/>
    </xf>
    <xf numFmtId="176" fontId="8" fillId="6" borderId="44" xfId="15" applyNumberFormat="1" applyFont="1" applyFill="1" applyBorder="1" applyAlignment="1">
      <alignment horizontal="right" vertical="center"/>
    </xf>
    <xf numFmtId="176" fontId="8" fillId="6" borderId="45" xfId="15" applyNumberFormat="1" applyFont="1" applyFill="1" applyBorder="1" applyAlignment="1">
      <alignment horizontal="right" vertical="center"/>
    </xf>
    <xf numFmtId="176" fontId="8" fillId="6" borderId="64" xfId="15" applyNumberFormat="1" applyFont="1" applyFill="1" applyBorder="1" applyAlignment="1">
      <alignment horizontal="right" vertical="center"/>
    </xf>
    <xf numFmtId="9" fontId="8" fillId="6" borderId="51" xfId="15" applyFont="1" applyFill="1" applyBorder="1" applyAlignment="1">
      <alignment horizontal="right" vertical="center"/>
    </xf>
    <xf numFmtId="9" fontId="8" fillId="6" borderId="11" xfId="15" applyNumberFormat="1" applyFont="1" applyFill="1" applyBorder="1" applyAlignment="1">
      <alignment horizontal="right" vertical="center"/>
    </xf>
    <xf numFmtId="9" fontId="8" fillId="6" borderId="49" xfId="15" applyFont="1" applyFill="1" applyBorder="1" applyAlignment="1">
      <alignment horizontal="right" vertical="center"/>
    </xf>
    <xf numFmtId="9" fontId="8" fillId="6" borderId="12" xfId="15" applyNumberFormat="1" applyFont="1" applyFill="1" applyBorder="1" applyAlignment="1">
      <alignment horizontal="right" vertical="center"/>
    </xf>
    <xf numFmtId="9" fontId="8" fillId="6" borderId="50" xfId="15" applyFont="1" applyFill="1" applyBorder="1" applyAlignment="1">
      <alignment horizontal="right" vertical="center"/>
    </xf>
    <xf numFmtId="9" fontId="8" fillId="6" borderId="36" xfId="15" applyNumberFormat="1" applyFont="1" applyFill="1" applyBorder="1" applyAlignment="1">
      <alignment horizontal="right" vertical="center"/>
    </xf>
    <xf numFmtId="9" fontId="8" fillId="6" borderId="22" xfId="15" applyFont="1" applyFill="1" applyBorder="1" applyAlignment="1">
      <alignment horizontal="right" vertical="center"/>
    </xf>
    <xf numFmtId="9" fontId="8" fillId="6" borderId="18" xfId="15" applyFont="1" applyFill="1" applyBorder="1" applyAlignment="1">
      <alignment horizontal="right" vertical="center"/>
    </xf>
    <xf numFmtId="9" fontId="8" fillId="6" borderId="20" xfId="15" applyFont="1" applyFill="1" applyBorder="1" applyAlignment="1">
      <alignment horizontal="right" vertical="center"/>
    </xf>
    <xf numFmtId="9" fontId="8" fillId="3" borderId="54" xfId="15" applyFont="1" applyFill="1" applyBorder="1" applyAlignment="1">
      <alignment horizontal="right" vertical="center"/>
    </xf>
    <xf numFmtId="9" fontId="8" fillId="3" borderId="19" xfId="15" applyFont="1" applyFill="1" applyBorder="1" applyAlignment="1">
      <alignment horizontal="right" vertical="center"/>
    </xf>
    <xf numFmtId="9" fontId="8" fillId="3" borderId="17" xfId="15" applyFont="1" applyFill="1" applyBorder="1" applyAlignment="1">
      <alignment horizontal="right" vertical="center"/>
    </xf>
    <xf numFmtId="0" fontId="3" fillId="3" borderId="96" xfId="0" applyFont="1" applyFill="1" applyBorder="1" applyAlignment="1">
      <alignment horizontal="center" vertical="center"/>
    </xf>
    <xf numFmtId="0" fontId="3" fillId="3" borderId="174" xfId="0" applyFont="1" applyFill="1" applyBorder="1" applyAlignment="1">
      <alignment horizontal="center" vertical="center"/>
    </xf>
    <xf numFmtId="0" fontId="3" fillId="6" borderId="72" xfId="0" applyFont="1" applyFill="1" applyBorder="1" applyAlignment="1">
      <alignment horizontal="center" vertical="center"/>
    </xf>
    <xf numFmtId="38" fontId="3" fillId="6" borderId="146" xfId="17" applyFont="1" applyFill="1" applyBorder="1" applyAlignment="1">
      <alignment horizontal="right" vertical="center"/>
    </xf>
    <xf numFmtId="38" fontId="3" fillId="6" borderId="116" xfId="17" applyFont="1" applyFill="1" applyBorder="1" applyAlignment="1">
      <alignment horizontal="right" vertical="center"/>
    </xf>
    <xf numFmtId="38" fontId="3" fillId="6" borderId="114" xfId="17" applyFont="1" applyFill="1" applyBorder="1" applyAlignment="1">
      <alignment horizontal="right" vertical="center"/>
    </xf>
    <xf numFmtId="38" fontId="3" fillId="6" borderId="82" xfId="17" applyFont="1" applyFill="1" applyBorder="1" applyAlignment="1">
      <alignment horizontal="right" vertical="center"/>
    </xf>
    <xf numFmtId="38" fontId="3" fillId="6" borderId="40" xfId="17" applyFont="1" applyFill="1" applyBorder="1" applyAlignment="1">
      <alignment horizontal="right" vertical="center"/>
    </xf>
    <xf numFmtId="176" fontId="8" fillId="6" borderId="146" xfId="15" applyNumberFormat="1" applyFont="1" applyFill="1" applyBorder="1" applyAlignment="1">
      <alignment horizontal="right" vertical="center"/>
    </xf>
    <xf numFmtId="9" fontId="8" fillId="6" borderId="155" xfId="15" applyFont="1" applyFill="1" applyBorder="1" applyAlignment="1">
      <alignment horizontal="right" vertical="center"/>
    </xf>
    <xf numFmtId="9" fontId="8" fillId="6" borderId="9" xfId="15" applyFont="1" applyFill="1" applyBorder="1" applyAlignment="1">
      <alignment horizontal="right" vertical="center"/>
    </xf>
    <xf numFmtId="9" fontId="8" fillId="6" borderId="114" xfId="15" applyFont="1" applyFill="1" applyBorder="1" applyAlignment="1">
      <alignment horizontal="right" vertical="center"/>
    </xf>
    <xf numFmtId="9" fontId="8" fillId="6" borderId="14" xfId="15" applyFont="1" applyFill="1" applyBorder="1" applyAlignment="1">
      <alignment horizontal="right" vertical="center"/>
    </xf>
    <xf numFmtId="9" fontId="8" fillId="3" borderId="146" xfId="15" applyNumberFormat="1" applyFont="1" applyFill="1" applyBorder="1" applyAlignment="1">
      <alignment horizontal="right" vertical="center"/>
    </xf>
    <xf numFmtId="9" fontId="8" fillId="3" borderId="114" xfId="15" applyNumberFormat="1" applyFont="1" applyFill="1" applyBorder="1" applyAlignment="1">
      <alignment horizontal="right" vertical="center"/>
    </xf>
    <xf numFmtId="9" fontId="8" fillId="3" borderId="64" xfId="15" applyNumberFormat="1" applyFont="1" applyFill="1" applyBorder="1" applyAlignment="1">
      <alignment horizontal="right" vertical="center"/>
    </xf>
    <xf numFmtId="9" fontId="8" fillId="3" borderId="6" xfId="15" applyFont="1" applyFill="1" applyBorder="1" applyAlignment="1">
      <alignment vertical="center"/>
    </xf>
    <xf numFmtId="9" fontId="8" fillId="3" borderId="53" xfId="15" applyFont="1" applyFill="1" applyBorder="1" applyAlignment="1">
      <alignment vertical="center"/>
    </xf>
    <xf numFmtId="9" fontId="8" fillId="3" borderId="123" xfId="15" applyFont="1" applyFill="1" applyBorder="1" applyAlignment="1">
      <alignment vertical="center"/>
    </xf>
    <xf numFmtId="9" fontId="8" fillId="3" borderId="8" xfId="15" applyFont="1" applyFill="1" applyBorder="1" applyAlignment="1">
      <alignment vertical="center"/>
    </xf>
    <xf numFmtId="9" fontId="8" fillId="6" borderId="21" xfId="15" applyFont="1" applyFill="1" applyBorder="1" applyAlignment="1">
      <alignment vertical="center"/>
    </xf>
    <xf numFmtId="9" fontId="8" fillId="6" borderId="7" xfId="15" applyFont="1" applyFill="1" applyBorder="1" applyAlignment="1">
      <alignment vertical="center"/>
    </xf>
    <xf numFmtId="9" fontId="8" fillId="6" borderId="79" xfId="15" applyFont="1" applyFill="1" applyBorder="1" applyAlignment="1">
      <alignment vertical="center"/>
    </xf>
    <xf numFmtId="9" fontId="8" fillId="6" borderId="14" xfId="15" applyFont="1" applyFill="1" applyBorder="1" applyAlignment="1">
      <alignment vertical="center"/>
    </xf>
    <xf numFmtId="9" fontId="8" fillId="6" borderId="156" xfId="15" applyFont="1" applyFill="1" applyBorder="1" applyAlignment="1">
      <alignment vertical="center"/>
    </xf>
    <xf numFmtId="9" fontId="8" fillId="6" borderId="124" xfId="15" applyFont="1" applyFill="1" applyBorder="1" applyAlignment="1">
      <alignment vertical="center"/>
    </xf>
    <xf numFmtId="9" fontId="8" fillId="6" borderId="0" xfId="15" applyFont="1" applyFill="1" applyBorder="1" applyAlignment="1">
      <alignment vertical="center"/>
    </xf>
    <xf numFmtId="9" fontId="8" fillId="6" borderId="9" xfId="15" applyFont="1" applyFill="1" applyBorder="1" applyAlignment="1">
      <alignment vertical="center"/>
    </xf>
    <xf numFmtId="0" fontId="3" fillId="6" borderId="73" xfId="0" applyFont="1" applyFill="1" applyBorder="1" applyAlignment="1">
      <alignment horizontal="center" vertical="center"/>
    </xf>
    <xf numFmtId="0" fontId="0" fillId="0" borderId="0" xfId="0" applyFont="1" applyBorder="1" applyAlignment="1">
      <alignment horizontal="center" vertical="center"/>
    </xf>
    <xf numFmtId="176" fontId="8" fillId="2" borderId="33" xfId="15" applyNumberFormat="1" applyFont="1" applyFill="1" applyBorder="1" applyAlignment="1">
      <alignment horizontal="right" vertical="center"/>
    </xf>
    <xf numFmtId="176" fontId="8" fillId="2" borderId="87" xfId="15" applyNumberFormat="1" applyFont="1" applyFill="1" applyBorder="1" applyAlignment="1">
      <alignment horizontal="right" vertical="center"/>
    </xf>
    <xf numFmtId="176" fontId="8" fillId="2" borderId="44" xfId="15" applyNumberFormat="1" applyFont="1" applyFill="1" applyBorder="1" applyAlignment="1">
      <alignment horizontal="right" vertical="center"/>
    </xf>
    <xf numFmtId="176" fontId="8" fillId="2" borderId="39" xfId="15" applyNumberFormat="1" applyFont="1" applyFill="1" applyBorder="1" applyAlignment="1">
      <alignment horizontal="right" vertical="center"/>
    </xf>
    <xf numFmtId="176" fontId="3" fillId="3" borderId="57" xfId="15" applyNumberFormat="1" applyFont="1" applyFill="1" applyBorder="1" applyAlignment="1">
      <alignment horizontal="center" vertical="center"/>
    </xf>
    <xf numFmtId="176" fontId="8" fillId="6" borderId="54" xfId="15" applyNumberFormat="1" applyFont="1" applyFill="1" applyBorder="1" applyAlignment="1">
      <alignment horizontal="right" vertical="center"/>
    </xf>
    <xf numFmtId="3" fontId="3" fillId="6" borderId="57" xfId="17" applyNumberFormat="1" applyFont="1" applyFill="1" applyBorder="1" applyAlignment="1">
      <alignment horizontal="right" vertical="center"/>
    </xf>
    <xf numFmtId="176" fontId="3" fillId="6" borderId="57" xfId="15" applyNumberFormat="1" applyFont="1" applyFill="1" applyBorder="1" applyAlignment="1">
      <alignment horizontal="right" vertical="center"/>
    </xf>
    <xf numFmtId="207" fontId="3" fillId="6" borderId="88" xfId="0" applyNumberFormat="1" applyFont="1" applyFill="1" applyBorder="1" applyAlignment="1">
      <alignment horizontal="right" vertical="center"/>
    </xf>
    <xf numFmtId="207" fontId="3" fillId="6" borderId="42" xfId="0" applyNumberFormat="1" applyFont="1" applyFill="1" applyBorder="1" applyAlignment="1">
      <alignment horizontal="right" vertical="center"/>
    </xf>
    <xf numFmtId="207" fontId="3" fillId="6" borderId="15" xfId="0" applyNumberFormat="1" applyFont="1" applyFill="1" applyBorder="1" applyAlignment="1">
      <alignment horizontal="right" vertical="center"/>
    </xf>
    <xf numFmtId="207" fontId="3" fillId="6" borderId="17" xfId="0" applyNumberFormat="1" applyFont="1" applyFill="1" applyBorder="1" applyAlignment="1">
      <alignment horizontal="right" vertical="center"/>
    </xf>
    <xf numFmtId="179" fontId="8" fillId="6" borderId="87" xfId="15" applyNumberFormat="1" applyFont="1" applyFill="1" applyBorder="1" applyAlignment="1">
      <alignment horizontal="right" vertical="center"/>
    </xf>
    <xf numFmtId="179" fontId="8" fillId="6" borderId="67" xfId="15" applyNumberFormat="1" applyFont="1" applyFill="1" applyBorder="1" applyAlignment="1">
      <alignment horizontal="right" vertical="center"/>
    </xf>
    <xf numFmtId="176" fontId="3" fillId="3" borderId="67" xfId="15" applyNumberFormat="1" applyFont="1" applyFill="1" applyBorder="1" applyAlignment="1">
      <alignment horizontal="center" vertical="center"/>
    </xf>
    <xf numFmtId="176" fontId="8" fillId="6" borderId="42" xfId="15" applyNumberFormat="1" applyFont="1" applyFill="1" applyBorder="1" applyAlignment="1">
      <alignment horizontal="center" vertical="center"/>
    </xf>
    <xf numFmtId="176" fontId="8" fillId="0" borderId="0" xfId="15" applyNumberFormat="1" applyFont="1" applyFill="1" applyAlignment="1">
      <alignment horizontal="center" vertical="center"/>
    </xf>
    <xf numFmtId="176" fontId="8" fillId="6" borderId="116" xfId="15" applyNumberFormat="1" applyFont="1" applyFill="1" applyBorder="1" applyAlignment="1">
      <alignment horizontal="right" vertical="center"/>
    </xf>
    <xf numFmtId="176" fontId="8" fillId="6" borderId="82" xfId="15" applyNumberFormat="1" applyFont="1" applyFill="1" applyBorder="1" applyAlignment="1">
      <alignment horizontal="right" vertical="center"/>
    </xf>
    <xf numFmtId="176" fontId="8" fillId="6" borderId="42" xfId="15" applyNumberFormat="1" applyFont="1" applyFill="1" applyBorder="1" applyAlignment="1">
      <alignment horizontal="right" vertical="center"/>
    </xf>
    <xf numFmtId="176" fontId="8" fillId="6" borderId="123" xfId="15" applyNumberFormat="1" applyFont="1" applyFill="1" applyBorder="1" applyAlignment="1">
      <alignment horizontal="right" vertical="center"/>
    </xf>
    <xf numFmtId="176" fontId="8" fillId="6" borderId="53" xfId="15" applyNumberFormat="1" applyFont="1" applyFill="1" applyBorder="1" applyAlignment="1">
      <alignment horizontal="right" vertical="center"/>
    </xf>
    <xf numFmtId="176" fontId="8" fillId="6" borderId="17" xfId="15" applyNumberFormat="1" applyFont="1" applyFill="1" applyBorder="1" applyAlignment="1">
      <alignment horizontal="right" vertical="center"/>
    </xf>
    <xf numFmtId="176" fontId="3" fillId="3" borderId="67" xfId="15" applyNumberFormat="1" applyFont="1" applyFill="1" applyBorder="1" applyAlignment="1">
      <alignment horizontal="right" vertical="center"/>
    </xf>
    <xf numFmtId="176" fontId="8" fillId="6" borderId="15" xfId="15" applyNumberFormat="1" applyFont="1" applyFill="1" applyBorder="1" applyAlignment="1">
      <alignment horizontal="right" vertical="center"/>
    </xf>
    <xf numFmtId="176" fontId="8" fillId="6" borderId="39" xfId="15" applyNumberFormat="1" applyFont="1" applyFill="1" applyBorder="1" applyAlignment="1" quotePrefix="1">
      <alignment horizontal="right" vertical="center"/>
    </xf>
    <xf numFmtId="176" fontId="8" fillId="6" borderId="22" xfId="15" applyNumberFormat="1" applyFont="1" applyFill="1" applyBorder="1" applyAlignment="1">
      <alignment horizontal="right" vertical="center"/>
    </xf>
    <xf numFmtId="9" fontId="8" fillId="3" borderId="60" xfId="15" applyFont="1" applyFill="1" applyBorder="1" applyAlignment="1">
      <alignment horizontal="right" vertical="center"/>
    </xf>
    <xf numFmtId="9" fontId="8" fillId="3" borderId="11" xfId="15" applyFont="1" applyFill="1" applyBorder="1" applyAlignment="1">
      <alignment horizontal="right" vertical="center"/>
    </xf>
    <xf numFmtId="9" fontId="8" fillId="3" borderId="39" xfId="15" applyFont="1" applyFill="1" applyBorder="1" applyAlignment="1">
      <alignment horizontal="right" vertical="center"/>
    </xf>
    <xf numFmtId="9" fontId="8" fillId="3" borderId="12" xfId="15" applyFont="1" applyFill="1" applyBorder="1" applyAlignment="1">
      <alignment horizontal="right" vertical="center"/>
    </xf>
    <xf numFmtId="9" fontId="8" fillId="3" borderId="97" xfId="15" applyFont="1" applyFill="1" applyBorder="1" applyAlignment="1">
      <alignment horizontal="right" vertical="center"/>
    </xf>
    <xf numFmtId="9" fontId="8" fillId="3" borderId="36" xfId="15" applyFont="1" applyFill="1" applyBorder="1" applyAlignment="1">
      <alignment horizontal="right" vertical="center"/>
    </xf>
    <xf numFmtId="9" fontId="8" fillId="3" borderId="22" xfId="15" applyFont="1" applyFill="1" applyBorder="1" applyAlignment="1">
      <alignment horizontal="right" vertical="center"/>
    </xf>
    <xf numFmtId="9" fontId="8" fillId="3" borderId="42" xfId="15" applyFont="1" applyFill="1" applyBorder="1" applyAlignment="1">
      <alignment horizontal="right" vertical="center"/>
    </xf>
    <xf numFmtId="9" fontId="8" fillId="3" borderId="20" xfId="15" applyFont="1" applyFill="1" applyBorder="1" applyAlignment="1">
      <alignment horizontal="right" vertical="center"/>
    </xf>
    <xf numFmtId="9" fontId="8" fillId="3" borderId="106" xfId="15" applyNumberFormat="1" applyFont="1" applyFill="1" applyBorder="1" applyAlignment="1">
      <alignment horizontal="right" vertical="center"/>
    </xf>
    <xf numFmtId="9" fontId="8" fillId="3" borderId="9" xfId="15" applyNumberFormat="1" applyFont="1" applyFill="1" applyBorder="1" applyAlignment="1">
      <alignment horizontal="right" vertical="center"/>
    </xf>
    <xf numFmtId="9" fontId="8" fillId="3" borderId="82" xfId="15" applyNumberFormat="1" applyFont="1" applyFill="1" applyBorder="1" applyAlignment="1">
      <alignment horizontal="right" vertical="center"/>
    </xf>
    <xf numFmtId="9" fontId="8" fillId="3" borderId="14" xfId="15" applyNumberFormat="1" applyFont="1" applyFill="1" applyBorder="1" applyAlignment="1">
      <alignment horizontal="right" vertical="center"/>
    </xf>
    <xf numFmtId="9" fontId="8" fillId="3" borderId="145" xfId="15" applyNumberFormat="1" applyFont="1" applyFill="1" applyBorder="1" applyAlignment="1">
      <alignment horizontal="right" vertical="center"/>
    </xf>
    <xf numFmtId="9" fontId="8" fillId="3" borderId="140" xfId="15" applyNumberFormat="1" applyFont="1" applyFill="1" applyBorder="1" applyAlignment="1">
      <alignment horizontal="right" vertical="center"/>
    </xf>
    <xf numFmtId="9" fontId="8" fillId="3" borderId="131" xfId="15" applyNumberFormat="1" applyFont="1" applyFill="1" applyBorder="1" applyAlignment="1">
      <alignment horizontal="right" vertical="center"/>
    </xf>
    <xf numFmtId="9" fontId="8" fillId="3" borderId="126" xfId="15" applyNumberFormat="1" applyFont="1" applyFill="1" applyBorder="1" applyAlignment="1">
      <alignment horizontal="right" vertical="center"/>
    </xf>
    <xf numFmtId="9" fontId="8" fillId="3" borderId="138" xfId="15" applyNumberFormat="1" applyFont="1" applyFill="1" applyBorder="1" applyAlignment="1">
      <alignment horizontal="right" vertical="center"/>
    </xf>
    <xf numFmtId="9" fontId="8" fillId="3" borderId="133" xfId="15" applyNumberFormat="1" applyFont="1" applyFill="1" applyBorder="1" applyAlignment="1">
      <alignment horizontal="right" vertical="center"/>
    </xf>
    <xf numFmtId="9" fontId="8" fillId="3" borderId="42" xfId="15" applyNumberFormat="1" applyFont="1" applyFill="1" applyBorder="1" applyAlignment="1">
      <alignment horizontal="right" vertical="center"/>
    </xf>
    <xf numFmtId="9" fontId="8" fillId="3" borderId="20" xfId="15" applyNumberFormat="1" applyFont="1" applyFill="1" applyBorder="1" applyAlignment="1">
      <alignment horizontal="right" vertical="center"/>
    </xf>
    <xf numFmtId="9" fontId="8" fillId="3" borderId="71" xfId="15" applyFont="1" applyFill="1" applyBorder="1" applyAlignment="1">
      <alignment horizontal="right" vertical="center"/>
    </xf>
    <xf numFmtId="9" fontId="8" fillId="3" borderId="7" xfId="15" applyFont="1" applyFill="1" applyBorder="1" applyAlignment="1">
      <alignment horizontal="right" vertical="center"/>
    </xf>
    <xf numFmtId="9" fontId="8" fillId="3" borderId="82" xfId="15" applyFont="1" applyFill="1" applyBorder="1" applyAlignment="1">
      <alignment horizontal="right" vertical="center"/>
    </xf>
    <xf numFmtId="9" fontId="8" fillId="3" borderId="14" xfId="15" applyFont="1" applyFill="1" applyBorder="1" applyAlignment="1">
      <alignment horizontal="right" vertical="center"/>
    </xf>
    <xf numFmtId="9" fontId="8" fillId="3" borderId="145" xfId="15" applyFont="1" applyFill="1" applyBorder="1" applyAlignment="1">
      <alignment horizontal="right" vertical="center"/>
    </xf>
    <xf numFmtId="9" fontId="8" fillId="3" borderId="140" xfId="15" applyFont="1" applyFill="1" applyBorder="1" applyAlignment="1">
      <alignment horizontal="right" vertical="center"/>
    </xf>
    <xf numFmtId="9" fontId="8" fillId="3" borderId="131" xfId="15" applyFont="1" applyFill="1" applyBorder="1" applyAlignment="1">
      <alignment horizontal="right" vertical="center"/>
    </xf>
    <xf numFmtId="9" fontId="8" fillId="3" borderId="126" xfId="15" applyFont="1" applyFill="1" applyBorder="1" applyAlignment="1">
      <alignment horizontal="right" vertical="center"/>
    </xf>
    <xf numFmtId="9" fontId="8" fillId="3" borderId="138" xfId="15" applyFont="1" applyFill="1" applyBorder="1" applyAlignment="1">
      <alignment horizontal="right" vertical="center"/>
    </xf>
    <xf numFmtId="9" fontId="8" fillId="3" borderId="133" xfId="15" applyFont="1" applyFill="1" applyBorder="1" applyAlignment="1">
      <alignment horizontal="right" vertical="center"/>
    </xf>
    <xf numFmtId="9" fontId="8" fillId="3" borderId="116" xfId="15" applyFont="1" applyFill="1" applyBorder="1" applyAlignment="1">
      <alignment horizontal="right" vertical="center"/>
    </xf>
    <xf numFmtId="9" fontId="8" fillId="3" borderId="124" xfId="15" applyFont="1" applyFill="1" applyBorder="1" applyAlignment="1">
      <alignment horizontal="right" vertical="center"/>
    </xf>
    <xf numFmtId="9" fontId="8" fillId="3" borderId="106" xfId="15" applyFont="1" applyFill="1" applyBorder="1" applyAlignment="1">
      <alignment horizontal="right" vertical="center"/>
    </xf>
    <xf numFmtId="9" fontId="8" fillId="3" borderId="9" xfId="15" applyFont="1" applyFill="1" applyBorder="1" applyAlignment="1">
      <alignment horizontal="right" vertical="center"/>
    </xf>
    <xf numFmtId="9" fontId="8" fillId="3" borderId="166" xfId="15" applyFont="1" applyFill="1" applyBorder="1" applyAlignment="1">
      <alignment horizontal="right" vertical="center"/>
    </xf>
    <xf numFmtId="9" fontId="8" fillId="3" borderId="172" xfId="15" applyFont="1" applyFill="1" applyBorder="1" applyAlignment="1">
      <alignment horizontal="right" vertical="center"/>
    </xf>
    <xf numFmtId="9" fontId="8" fillId="3" borderId="164" xfId="15" applyFont="1" applyFill="1" applyBorder="1" applyAlignment="1">
      <alignment horizontal="right" vertical="center"/>
    </xf>
    <xf numFmtId="9" fontId="8" fillId="3" borderId="175" xfId="15" applyFont="1" applyFill="1" applyBorder="1" applyAlignment="1">
      <alignment horizontal="right" vertical="center"/>
    </xf>
    <xf numFmtId="176" fontId="8" fillId="6" borderId="124" xfId="15" applyNumberFormat="1" applyFont="1" applyFill="1" applyBorder="1" applyAlignment="1">
      <alignment horizontal="right" vertical="center"/>
    </xf>
    <xf numFmtId="176" fontId="8" fillId="6" borderId="20" xfId="15" applyNumberFormat="1" applyFont="1" applyFill="1" applyBorder="1" applyAlignment="1">
      <alignment horizontal="right" vertical="center"/>
    </xf>
    <xf numFmtId="176" fontId="3" fillId="3" borderId="67" xfId="15" applyNumberFormat="1" applyFont="1" applyFill="1" applyBorder="1" applyAlignment="1">
      <alignment vertical="center"/>
    </xf>
    <xf numFmtId="176" fontId="3" fillId="3" borderId="79" xfId="15" applyNumberFormat="1" applyFont="1" applyFill="1" applyBorder="1" applyAlignment="1">
      <alignment horizontal="right" vertical="center"/>
    </xf>
    <xf numFmtId="176" fontId="3" fillId="3" borderId="51" xfId="15" applyNumberFormat="1" applyFont="1" applyFill="1" applyBorder="1" applyAlignment="1">
      <alignment horizontal="right" vertical="center"/>
    </xf>
    <xf numFmtId="176" fontId="3" fillId="3" borderId="49" xfId="15" applyNumberFormat="1" applyFont="1" applyFill="1" applyBorder="1" applyAlignment="1">
      <alignment horizontal="right" vertical="center"/>
    </xf>
    <xf numFmtId="176" fontId="3" fillId="3" borderId="13" xfId="15" applyNumberFormat="1" applyFont="1" applyFill="1" applyBorder="1" applyAlignment="1">
      <alignment horizontal="right" vertical="center"/>
    </xf>
    <xf numFmtId="176" fontId="3" fillId="3" borderId="57" xfId="15" applyNumberFormat="1" applyFont="1" applyFill="1" applyBorder="1" applyAlignment="1">
      <alignment horizontal="right" vertical="center"/>
    </xf>
    <xf numFmtId="0" fontId="3" fillId="6" borderId="45" xfId="0" applyFont="1" applyFill="1" applyBorder="1" applyAlignment="1">
      <alignment horizontal="center" vertical="center"/>
    </xf>
    <xf numFmtId="0" fontId="3" fillId="6" borderId="66" xfId="0" applyFont="1" applyFill="1" applyBorder="1" applyAlignment="1">
      <alignment horizontal="center" vertical="center"/>
    </xf>
    <xf numFmtId="0" fontId="3" fillId="2" borderId="17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6" xfId="0" applyFont="1" applyFill="1" applyBorder="1" applyAlignment="1">
      <alignment horizontal="center" vertical="center"/>
    </xf>
    <xf numFmtId="0" fontId="3" fillId="2" borderId="177" xfId="0" applyFont="1" applyFill="1" applyBorder="1" applyAlignment="1">
      <alignment horizontal="center" vertical="center"/>
    </xf>
    <xf numFmtId="0" fontId="3" fillId="6" borderId="176" xfId="0" applyFont="1" applyFill="1" applyBorder="1" applyAlignment="1">
      <alignment horizontal="center" vertical="center"/>
    </xf>
    <xf numFmtId="0" fontId="3" fillId="6" borderId="177" xfId="0" applyFont="1" applyFill="1" applyBorder="1" applyAlignment="1">
      <alignment horizontal="center" vertical="center"/>
    </xf>
    <xf numFmtId="176" fontId="3" fillId="2" borderId="48" xfId="15" applyNumberFormat="1" applyFont="1" applyFill="1" applyBorder="1" applyAlignment="1">
      <alignment horizontal="right" vertical="center"/>
    </xf>
    <xf numFmtId="176" fontId="8" fillId="2" borderId="88" xfId="15" applyNumberFormat="1" applyFont="1" applyFill="1" applyBorder="1" applyAlignment="1">
      <alignment vertical="center"/>
    </xf>
    <xf numFmtId="176" fontId="8" fillId="2" borderId="44" xfId="15" applyNumberFormat="1" applyFont="1" applyFill="1" applyBorder="1" applyAlignment="1">
      <alignment vertical="center"/>
    </xf>
    <xf numFmtId="176" fontId="8" fillId="2" borderId="39" xfId="15" applyNumberFormat="1" applyFont="1" applyFill="1" applyBorder="1" applyAlignment="1">
      <alignment vertical="center"/>
    </xf>
    <xf numFmtId="176" fontId="8" fillId="2" borderId="67" xfId="15" applyNumberFormat="1" applyFont="1" applyFill="1" applyBorder="1" applyAlignment="1">
      <alignment vertical="center"/>
    </xf>
    <xf numFmtId="3" fontId="3" fillId="2" borderId="6" xfId="0" applyNumberFormat="1" applyFont="1" applyFill="1" applyBorder="1" applyAlignment="1">
      <alignment horizontal="right" vertical="center"/>
    </xf>
    <xf numFmtId="3" fontId="3" fillId="2" borderId="108" xfId="0" applyNumberFormat="1" applyFont="1" applyFill="1" applyBorder="1" applyAlignment="1">
      <alignment horizontal="right" vertical="center"/>
    </xf>
    <xf numFmtId="3" fontId="3" fillId="2" borderId="109" xfId="0" applyNumberFormat="1" applyFont="1" applyFill="1" applyBorder="1" applyAlignment="1">
      <alignment horizontal="right" vertical="center"/>
    </xf>
    <xf numFmtId="3" fontId="3" fillId="2" borderId="110" xfId="0" applyNumberFormat="1" applyFont="1" applyFill="1" applyBorder="1" applyAlignment="1">
      <alignment horizontal="right" vertical="center"/>
    </xf>
    <xf numFmtId="176" fontId="3" fillId="2" borderId="34" xfId="15" applyNumberFormat="1" applyFont="1" applyFill="1" applyBorder="1" applyAlignment="1">
      <alignment horizontal="right" vertical="center"/>
    </xf>
    <xf numFmtId="176" fontId="8" fillId="2" borderId="110" xfId="15" applyNumberFormat="1" applyFont="1" applyFill="1" applyBorder="1" applyAlignment="1">
      <alignment horizontal="right" vertical="center"/>
    </xf>
    <xf numFmtId="176" fontId="8" fillId="2" borderId="103" xfId="15" applyNumberFormat="1" applyFont="1" applyFill="1" applyBorder="1" applyAlignment="1">
      <alignment horizontal="right" vertical="center"/>
    </xf>
    <xf numFmtId="176" fontId="8" fillId="2" borderId="71" xfId="15" applyNumberFormat="1" applyFont="1" applyFill="1" applyBorder="1" applyAlignment="1">
      <alignment horizontal="right" vertical="center"/>
    </xf>
    <xf numFmtId="176" fontId="8" fillId="2" borderId="169" xfId="15" applyNumberFormat="1" applyFont="1" applyFill="1" applyBorder="1" applyAlignment="1">
      <alignment horizontal="right" vertical="center"/>
    </xf>
    <xf numFmtId="176" fontId="8" fillId="2" borderId="167" xfId="15" applyNumberFormat="1" applyFont="1" applyFill="1" applyBorder="1" applyAlignment="1">
      <alignment horizontal="right" vertical="center"/>
    </xf>
    <xf numFmtId="176" fontId="8" fillId="2" borderId="166" xfId="15" applyNumberFormat="1" applyFont="1" applyFill="1" applyBorder="1" applyAlignment="1">
      <alignment horizontal="right" vertical="center"/>
    </xf>
    <xf numFmtId="176" fontId="8" fillId="2" borderId="64" xfId="15" applyNumberFormat="1" applyFont="1" applyFill="1" applyBorder="1" applyAlignment="1">
      <alignment vertical="center"/>
    </xf>
    <xf numFmtId="176" fontId="8" fillId="2" borderId="41" xfId="15" applyNumberFormat="1" applyFont="1" applyFill="1" applyBorder="1" applyAlignment="1">
      <alignment vertical="center"/>
    </xf>
    <xf numFmtId="176" fontId="8" fillId="2" borderId="42" xfId="15" applyNumberFormat="1" applyFont="1" applyFill="1" applyBorder="1" applyAlignment="1">
      <alignment vertical="center"/>
    </xf>
    <xf numFmtId="176" fontId="8" fillId="2" borderId="28" xfId="15" applyNumberFormat="1" applyFont="1" applyFill="1" applyBorder="1" applyAlignment="1">
      <alignment horizontal="right" vertical="center"/>
    </xf>
    <xf numFmtId="176" fontId="8" fillId="2" borderId="45" xfId="15" applyNumberFormat="1" applyFont="1" applyFill="1" applyBorder="1" applyAlignment="1">
      <alignment horizontal="center" vertical="center"/>
    </xf>
    <xf numFmtId="176" fontId="8" fillId="2" borderId="30" xfId="15" applyNumberFormat="1" applyFont="1" applyFill="1" applyBorder="1" applyAlignment="1">
      <alignment horizontal="center" vertical="center"/>
    </xf>
    <xf numFmtId="176" fontId="8" fillId="2" borderId="22" xfId="15" applyNumberFormat="1" applyFont="1" applyFill="1" applyBorder="1" applyAlignment="1">
      <alignment horizontal="center" vertical="center"/>
    </xf>
    <xf numFmtId="176" fontId="8" fillId="2" borderId="169" xfId="15" applyNumberFormat="1" applyFont="1" applyFill="1" applyBorder="1" applyAlignment="1">
      <alignment horizontal="center" vertical="center"/>
    </xf>
    <xf numFmtId="176" fontId="8" fillId="2" borderId="167" xfId="15" applyNumberFormat="1" applyFont="1" applyFill="1" applyBorder="1" applyAlignment="1">
      <alignment horizontal="center" vertical="center"/>
    </xf>
    <xf numFmtId="176" fontId="8" fillId="2" borderId="166" xfId="15" applyNumberFormat="1" applyFont="1" applyFill="1" applyBorder="1" applyAlignment="1">
      <alignment horizontal="center" vertical="center"/>
    </xf>
    <xf numFmtId="3" fontId="3" fillId="5" borderId="49" xfId="17" applyNumberFormat="1" applyFont="1" applyFill="1" applyBorder="1" applyAlignment="1">
      <alignment horizontal="right" vertical="center"/>
    </xf>
    <xf numFmtId="3" fontId="3" fillId="5" borderId="178" xfId="17" applyNumberFormat="1" applyFont="1" applyFill="1" applyBorder="1" applyAlignment="1">
      <alignment horizontal="right" vertical="center"/>
    </xf>
    <xf numFmtId="3" fontId="3" fillId="5" borderId="59" xfId="17" applyNumberFormat="1" applyFont="1" applyFill="1" applyBorder="1" applyAlignment="1">
      <alignment horizontal="right" vertical="center"/>
    </xf>
    <xf numFmtId="3" fontId="3" fillId="5" borderId="179" xfId="17" applyNumberFormat="1" applyFont="1" applyFill="1" applyBorder="1" applyAlignment="1">
      <alignment horizontal="right" vertical="center"/>
    </xf>
    <xf numFmtId="3" fontId="3" fillId="5" borderId="52" xfId="17" applyNumberFormat="1" applyFont="1" applyFill="1" applyBorder="1" applyAlignment="1">
      <alignment horizontal="right" vertical="center"/>
    </xf>
    <xf numFmtId="3" fontId="3" fillId="5" borderId="180" xfId="17" applyNumberFormat="1" applyFont="1" applyFill="1" applyBorder="1" applyAlignment="1">
      <alignment horizontal="right" vertical="center"/>
    </xf>
    <xf numFmtId="3" fontId="3" fillId="3" borderId="51" xfId="17" applyNumberFormat="1" applyFont="1" applyFill="1" applyBorder="1" applyAlignment="1">
      <alignment vertical="center"/>
    </xf>
    <xf numFmtId="3" fontId="3" fillId="3" borderId="88" xfId="17" applyNumberFormat="1" applyFont="1" applyFill="1" applyBorder="1" applyAlignment="1">
      <alignment vertical="center"/>
    </xf>
    <xf numFmtId="3" fontId="3" fillId="3" borderId="60" xfId="17" applyNumberFormat="1" applyFont="1" applyFill="1" applyBorder="1" applyAlignment="1">
      <alignment vertical="center"/>
    </xf>
    <xf numFmtId="3" fontId="3" fillId="3" borderId="39" xfId="17" applyNumberFormat="1" applyFont="1" applyFill="1" applyBorder="1" applyAlignment="1">
      <alignment vertical="center"/>
    </xf>
    <xf numFmtId="3" fontId="3" fillId="3" borderId="59" xfId="17" applyNumberFormat="1" applyFont="1" applyFill="1" applyBorder="1" applyAlignment="1">
      <alignment vertical="center"/>
    </xf>
    <xf numFmtId="3" fontId="3" fillId="3" borderId="52" xfId="17" applyNumberFormat="1" applyFont="1" applyFill="1" applyBorder="1" applyAlignment="1">
      <alignment vertical="center"/>
    </xf>
    <xf numFmtId="3" fontId="3" fillId="3" borderId="49" xfId="17" applyNumberFormat="1" applyFont="1" applyFill="1" applyBorder="1" applyAlignment="1">
      <alignment vertical="center"/>
    </xf>
    <xf numFmtId="3" fontId="3" fillId="3" borderId="97" xfId="17" applyNumberFormat="1" applyFont="1" applyFill="1" applyBorder="1" applyAlignment="1">
      <alignment vertical="center"/>
    </xf>
    <xf numFmtId="3" fontId="3" fillId="3" borderId="50" xfId="17" applyNumberFormat="1" applyFont="1" applyFill="1" applyBorder="1" applyAlignment="1">
      <alignment vertical="center"/>
    </xf>
    <xf numFmtId="3" fontId="3" fillId="3" borderId="57" xfId="17" applyNumberFormat="1" applyFont="1" applyFill="1" applyBorder="1" applyAlignment="1">
      <alignment vertical="center"/>
    </xf>
    <xf numFmtId="3" fontId="3" fillId="3" borderId="48" xfId="17" applyNumberFormat="1" applyFont="1" applyFill="1" applyBorder="1" applyAlignment="1">
      <alignment vertical="center"/>
    </xf>
    <xf numFmtId="3" fontId="3" fillId="3" borderId="42" xfId="17" applyNumberFormat="1" applyFont="1" applyFill="1" applyBorder="1" applyAlignment="1">
      <alignment vertical="center"/>
    </xf>
    <xf numFmtId="3" fontId="3" fillId="3" borderId="8" xfId="17" applyNumberFormat="1" applyFont="1" applyFill="1" applyBorder="1" applyAlignment="1">
      <alignment horizontal="right" vertical="center"/>
    </xf>
    <xf numFmtId="3" fontId="3" fillId="3" borderId="106" xfId="17" applyNumberFormat="1" applyFont="1" applyFill="1" applyBorder="1" applyAlignment="1">
      <alignment horizontal="right" vertical="center"/>
    </xf>
    <xf numFmtId="3" fontId="3" fillId="3" borderId="0" xfId="17" applyNumberFormat="1" applyFont="1" applyFill="1" applyBorder="1" applyAlignment="1">
      <alignment horizontal="right" vertical="center"/>
    </xf>
    <xf numFmtId="3" fontId="3" fillId="6" borderId="8" xfId="17" applyNumberFormat="1" applyFont="1" applyFill="1" applyBorder="1" applyAlignment="1">
      <alignment horizontal="right" vertical="center"/>
    </xf>
    <xf numFmtId="3" fontId="3" fillId="6" borderId="9" xfId="17" applyNumberFormat="1" applyFont="1" applyFill="1" applyBorder="1" applyAlignment="1">
      <alignment horizontal="right" vertical="center"/>
    </xf>
    <xf numFmtId="3" fontId="3" fillId="3" borderId="53" xfId="17" applyNumberFormat="1" applyFont="1" applyFill="1" applyBorder="1" applyAlignment="1">
      <alignment horizontal="right" vertical="center"/>
    </xf>
    <xf numFmtId="3" fontId="3" fillId="3" borderId="82" xfId="17" applyNumberFormat="1" applyFont="1" applyFill="1" applyBorder="1" applyAlignment="1">
      <alignment horizontal="right" vertical="center"/>
    </xf>
    <xf numFmtId="3" fontId="3" fillId="6" borderId="53" xfId="17" applyNumberFormat="1" applyFont="1" applyFill="1" applyBorder="1" applyAlignment="1">
      <alignment horizontal="right" vertical="center"/>
    </xf>
    <xf numFmtId="3" fontId="3" fillId="6" borderId="14" xfId="17" applyNumberFormat="1" applyFont="1" applyFill="1" applyBorder="1" applyAlignment="1">
      <alignment horizontal="right" vertical="center"/>
    </xf>
    <xf numFmtId="3" fontId="3" fillId="3" borderId="145" xfId="17" applyNumberFormat="1" applyFont="1" applyFill="1" applyBorder="1" applyAlignment="1">
      <alignment horizontal="right" vertical="center"/>
    </xf>
    <xf numFmtId="3" fontId="3" fillId="3" borderId="142" xfId="17" applyNumberFormat="1" applyFont="1" applyFill="1" applyBorder="1" applyAlignment="1">
      <alignment horizontal="right" vertical="center"/>
    </xf>
    <xf numFmtId="3" fontId="3" fillId="3" borderId="131" xfId="17" applyNumberFormat="1" applyFont="1" applyFill="1" applyBorder="1" applyAlignment="1">
      <alignment horizontal="right" vertical="center"/>
    </xf>
    <xf numFmtId="3" fontId="3" fillId="3" borderId="128" xfId="17" applyNumberFormat="1" applyFont="1" applyFill="1" applyBorder="1" applyAlignment="1">
      <alignment horizontal="right" vertical="center"/>
    </xf>
    <xf numFmtId="3" fontId="3" fillId="3" borderId="138" xfId="17" applyNumberFormat="1" applyFont="1" applyFill="1" applyBorder="1" applyAlignment="1">
      <alignment horizontal="right" vertical="center"/>
    </xf>
    <xf numFmtId="3" fontId="3" fillId="3" borderId="135" xfId="17" applyNumberFormat="1" applyFont="1" applyFill="1" applyBorder="1" applyAlignment="1">
      <alignment horizontal="right" vertical="center"/>
    </xf>
    <xf numFmtId="3" fontId="3" fillId="3" borderId="42" xfId="17" applyNumberFormat="1" applyFont="1" applyFill="1" applyBorder="1" applyAlignment="1">
      <alignment horizontal="right" vertical="center"/>
    </xf>
    <xf numFmtId="3" fontId="3" fillId="3" borderId="18" xfId="17" applyNumberFormat="1" applyFont="1" applyFill="1" applyBorder="1" applyAlignment="1">
      <alignment horizontal="right" vertical="center"/>
    </xf>
    <xf numFmtId="3" fontId="3" fillId="3" borderId="73" xfId="17" applyNumberFormat="1" applyFont="1" applyFill="1" applyBorder="1" applyAlignment="1">
      <alignment horizontal="right" vertical="center"/>
    </xf>
    <xf numFmtId="3" fontId="3" fillId="3" borderId="43" xfId="17" applyNumberFormat="1" applyFont="1" applyFill="1" applyBorder="1" applyAlignment="1">
      <alignment horizontal="right" vertical="center"/>
    </xf>
    <xf numFmtId="3" fontId="3" fillId="3" borderId="139" xfId="17" applyNumberFormat="1" applyFont="1" applyFill="1" applyBorder="1" applyAlignment="1">
      <alignment horizontal="right" vertical="center"/>
    </xf>
    <xf numFmtId="3" fontId="3" fillId="3" borderId="143" xfId="17" applyNumberFormat="1" applyFont="1" applyFill="1" applyBorder="1" applyAlignment="1">
      <alignment horizontal="right" vertical="center"/>
    </xf>
    <xf numFmtId="3" fontId="3" fillId="3" borderId="125" xfId="17" applyNumberFormat="1" applyFont="1" applyFill="1" applyBorder="1" applyAlignment="1">
      <alignment horizontal="right" vertical="center"/>
    </xf>
    <xf numFmtId="3" fontId="3" fillId="3" borderId="129" xfId="17" applyNumberFormat="1" applyFont="1" applyFill="1" applyBorder="1" applyAlignment="1">
      <alignment horizontal="right" vertical="center"/>
    </xf>
    <xf numFmtId="3" fontId="3" fillId="3" borderId="132" xfId="17" applyNumberFormat="1" applyFont="1" applyFill="1" applyBorder="1" applyAlignment="1">
      <alignment horizontal="right" vertical="center"/>
    </xf>
    <xf numFmtId="3" fontId="3" fillId="3" borderId="136" xfId="17" applyNumberFormat="1" applyFont="1" applyFill="1" applyBorder="1" applyAlignment="1">
      <alignment horizontal="right" vertical="center"/>
    </xf>
    <xf numFmtId="3" fontId="3" fillId="3" borderId="77" xfId="17" applyNumberFormat="1" applyFont="1" applyFill="1" applyBorder="1" applyAlignment="1">
      <alignment horizontal="right" vertical="center"/>
    </xf>
    <xf numFmtId="3" fontId="3" fillId="5" borderId="104" xfId="17" applyNumberFormat="1" applyFont="1" applyFill="1" applyBorder="1" applyAlignment="1">
      <alignment horizontal="right" vertical="center"/>
    </xf>
    <xf numFmtId="3" fontId="3" fillId="5" borderId="105" xfId="17" applyNumberFormat="1" applyFont="1" applyFill="1" applyBorder="1" applyAlignment="1">
      <alignment horizontal="right" vertical="center"/>
    </xf>
    <xf numFmtId="3" fontId="3" fillId="5" borderId="99" xfId="17" applyNumberFormat="1" applyFont="1" applyFill="1" applyBorder="1" applyAlignment="1">
      <alignment horizontal="right" vertical="center"/>
    </xf>
    <xf numFmtId="3" fontId="3" fillId="5" borderId="144" xfId="17" applyNumberFormat="1" applyFont="1" applyFill="1" applyBorder="1" applyAlignment="1">
      <alignment horizontal="right" vertical="center"/>
    </xf>
    <xf numFmtId="3" fontId="3" fillId="5" borderId="130" xfId="17" applyNumberFormat="1" applyFont="1" applyFill="1" applyBorder="1" applyAlignment="1">
      <alignment horizontal="right" vertical="center"/>
    </xf>
    <xf numFmtId="3" fontId="3" fillId="5" borderId="137" xfId="17" applyNumberFormat="1" applyFont="1" applyFill="1" applyBorder="1" applyAlignment="1">
      <alignment horizontal="right" vertical="center"/>
    </xf>
    <xf numFmtId="3" fontId="3" fillId="5" borderId="107" xfId="17" applyNumberFormat="1" applyFont="1" applyFill="1" applyBorder="1" applyAlignment="1">
      <alignment horizontal="right" vertical="center"/>
    </xf>
    <xf numFmtId="3" fontId="3" fillId="5" borderId="51" xfId="17" applyNumberFormat="1" applyFont="1" applyFill="1" applyBorder="1" applyAlignment="1">
      <alignment horizontal="right" vertical="center"/>
    </xf>
    <xf numFmtId="3" fontId="3" fillId="5" borderId="181" xfId="17" applyNumberFormat="1" applyFont="1" applyFill="1" applyBorder="1" applyAlignment="1">
      <alignment horizontal="right" vertical="center"/>
    </xf>
    <xf numFmtId="3" fontId="3" fillId="5" borderId="182" xfId="17" applyNumberFormat="1" applyFont="1" applyFill="1" applyBorder="1" applyAlignment="1">
      <alignment horizontal="right" vertical="center"/>
    </xf>
    <xf numFmtId="3" fontId="3" fillId="5" borderId="50" xfId="17" applyNumberFormat="1" applyFont="1" applyFill="1" applyBorder="1" applyAlignment="1">
      <alignment horizontal="right" vertical="center"/>
    </xf>
    <xf numFmtId="3" fontId="3" fillId="5" borderId="174" xfId="17" applyNumberFormat="1" applyFont="1" applyFill="1" applyBorder="1" applyAlignment="1">
      <alignment horizontal="right" vertical="center"/>
    </xf>
    <xf numFmtId="3" fontId="3" fillId="5" borderId="48" xfId="17" applyNumberFormat="1" applyFont="1" applyFill="1" applyBorder="1" applyAlignment="1">
      <alignment horizontal="right" vertical="center"/>
    </xf>
    <xf numFmtId="3" fontId="3" fillId="5" borderId="69" xfId="17" applyNumberFormat="1" applyFont="1" applyFill="1" applyBorder="1" applyAlignment="1">
      <alignment horizontal="right" vertical="center"/>
    </xf>
    <xf numFmtId="3" fontId="3" fillId="3" borderId="31" xfId="17" applyNumberFormat="1" applyFont="1" applyFill="1" applyBorder="1" applyAlignment="1">
      <alignment vertical="center"/>
    </xf>
    <xf numFmtId="3" fontId="3" fillId="3" borderId="44" xfId="17" applyNumberFormat="1" applyFont="1" applyFill="1" applyBorder="1" applyAlignment="1">
      <alignment vertical="center"/>
    </xf>
    <xf numFmtId="3" fontId="3" fillId="3" borderId="33" xfId="17" applyNumberFormat="1" applyFont="1" applyFill="1" applyBorder="1" applyAlignment="1">
      <alignment vertical="center"/>
    </xf>
    <xf numFmtId="3" fontId="3" fillId="3" borderId="183" xfId="17" applyNumberFormat="1" applyFont="1" applyFill="1" applyBorder="1" applyAlignment="1">
      <alignment vertical="center"/>
    </xf>
    <xf numFmtId="3" fontId="3" fillId="3" borderId="70" xfId="17" applyNumberFormat="1" applyFont="1" applyFill="1" applyBorder="1" applyAlignment="1">
      <alignment vertical="center"/>
    </xf>
    <xf numFmtId="3" fontId="3" fillId="3" borderId="18" xfId="17" applyNumberFormat="1" applyFont="1" applyFill="1" applyBorder="1" applyAlignment="1">
      <alignment vertical="center"/>
    </xf>
    <xf numFmtId="3" fontId="3" fillId="3" borderId="41" xfId="17" applyNumberFormat="1" applyFont="1" applyFill="1" applyBorder="1" applyAlignment="1">
      <alignment vertical="center"/>
    </xf>
    <xf numFmtId="176" fontId="3" fillId="3" borderId="48" xfId="15" applyNumberFormat="1" applyFont="1" applyFill="1" applyBorder="1" applyAlignment="1">
      <alignment horizontal="right" vertical="center"/>
    </xf>
    <xf numFmtId="176" fontId="3" fillId="3" borderId="38" xfId="15" applyNumberFormat="1" applyFont="1" applyFill="1" applyBorder="1" applyAlignment="1">
      <alignment horizontal="right" vertical="center"/>
    </xf>
    <xf numFmtId="3" fontId="3" fillId="3" borderId="17" xfId="0" applyNumberFormat="1" applyFont="1" applyFill="1" applyBorder="1" applyAlignment="1">
      <alignment horizontal="right" vertical="center"/>
    </xf>
    <xf numFmtId="3" fontId="3" fillId="3" borderId="123" xfId="17" applyNumberFormat="1" applyFont="1" applyFill="1" applyBorder="1" applyAlignment="1">
      <alignment horizontal="right" vertical="center"/>
    </xf>
    <xf numFmtId="3" fontId="3" fillId="3" borderId="149" xfId="17" applyNumberFormat="1" applyFont="1" applyFill="1" applyBorder="1" applyAlignment="1">
      <alignment horizontal="right" vertical="center"/>
    </xf>
    <xf numFmtId="3" fontId="3" fillId="3" borderId="147" xfId="17" applyNumberFormat="1" applyFont="1" applyFill="1" applyBorder="1" applyAlignment="1">
      <alignment horizontal="right" vertical="center"/>
    </xf>
    <xf numFmtId="3" fontId="3" fillId="3" borderId="148" xfId="17" applyNumberFormat="1" applyFont="1" applyFill="1" applyBorder="1" applyAlignment="1">
      <alignment horizontal="right" vertical="center"/>
    </xf>
    <xf numFmtId="3" fontId="3" fillId="3" borderId="119" xfId="17" applyNumberFormat="1" applyFont="1" applyFill="1" applyBorder="1" applyAlignment="1">
      <alignment horizontal="right" vertical="center"/>
    </xf>
    <xf numFmtId="3" fontId="3" fillId="3" borderId="32" xfId="17" applyNumberFormat="1" applyFont="1" applyFill="1" applyBorder="1" applyAlignment="1">
      <alignment horizontal="right" vertical="center"/>
    </xf>
    <xf numFmtId="3" fontId="3" fillId="5" borderId="108" xfId="17" applyNumberFormat="1" applyFont="1" applyFill="1" applyBorder="1" applyAlignment="1">
      <alignment horizontal="center" vertical="center"/>
    </xf>
    <xf numFmtId="3" fontId="3" fillId="5" borderId="157" xfId="17" applyNumberFormat="1" applyFont="1" applyFill="1" applyBorder="1" applyAlignment="1">
      <alignment horizontal="center" vertical="center"/>
    </xf>
    <xf numFmtId="3" fontId="3" fillId="5" borderId="37" xfId="17" applyNumberFormat="1" applyFont="1" applyFill="1" applyBorder="1" applyAlignment="1">
      <alignment horizontal="center" vertical="center"/>
    </xf>
    <xf numFmtId="3" fontId="3" fillId="5" borderId="43" xfId="17" applyNumberFormat="1" applyFont="1" applyFill="1" applyBorder="1" applyAlignment="1">
      <alignment horizontal="center" vertical="center"/>
    </xf>
    <xf numFmtId="3" fontId="3" fillId="5" borderId="141" xfId="17" applyNumberFormat="1" applyFont="1" applyFill="1" applyBorder="1" applyAlignment="1">
      <alignment horizontal="center" vertical="center"/>
    </xf>
    <xf numFmtId="3" fontId="3" fillId="5" borderId="143" xfId="17" applyNumberFormat="1" applyFont="1" applyFill="1" applyBorder="1" applyAlignment="1">
      <alignment horizontal="center" vertical="center"/>
    </xf>
    <xf numFmtId="3" fontId="3" fillId="5" borderId="127" xfId="17" applyNumberFormat="1" applyFont="1" applyFill="1" applyBorder="1" applyAlignment="1">
      <alignment horizontal="center" vertical="center"/>
    </xf>
    <xf numFmtId="3" fontId="3" fillId="5" borderId="129" xfId="17" applyNumberFormat="1" applyFont="1" applyFill="1" applyBorder="1" applyAlignment="1">
      <alignment horizontal="center" vertical="center"/>
    </xf>
    <xf numFmtId="3" fontId="3" fillId="5" borderId="134" xfId="17" applyNumberFormat="1" applyFont="1" applyFill="1" applyBorder="1" applyAlignment="1">
      <alignment horizontal="center" vertical="center"/>
    </xf>
    <xf numFmtId="3" fontId="3" fillId="5" borderId="136" xfId="17" applyNumberFormat="1" applyFont="1" applyFill="1" applyBorder="1" applyAlignment="1">
      <alignment horizontal="center" vertical="center"/>
    </xf>
    <xf numFmtId="3" fontId="3" fillId="5" borderId="120" xfId="17" applyNumberFormat="1" applyFont="1" applyFill="1" applyBorder="1" applyAlignment="1">
      <alignment horizontal="center" vertical="center"/>
    </xf>
    <xf numFmtId="3" fontId="3" fillId="5" borderId="121" xfId="17" applyNumberFormat="1" applyFont="1" applyFill="1" applyBorder="1" applyAlignment="1">
      <alignment horizontal="center" vertical="center"/>
    </xf>
    <xf numFmtId="3" fontId="3" fillId="5" borderId="74" xfId="17" applyNumberFormat="1" applyFont="1" applyFill="1" applyBorder="1" applyAlignment="1">
      <alignment horizontal="center" vertical="center"/>
    </xf>
    <xf numFmtId="3" fontId="3" fillId="5" borderId="116" xfId="17" applyNumberFormat="1" applyFont="1" applyFill="1" applyBorder="1" applyAlignment="1">
      <alignment horizontal="center" vertical="center"/>
    </xf>
    <xf numFmtId="3" fontId="3" fillId="5" borderId="156" xfId="17" applyNumberFormat="1" applyFont="1" applyFill="1" applyBorder="1" applyAlignment="1">
      <alignment horizontal="center" vertical="center"/>
    </xf>
    <xf numFmtId="3" fontId="3" fillId="5" borderId="82" xfId="17" applyNumberFormat="1" applyFont="1" applyFill="1" applyBorder="1" applyAlignment="1">
      <alignment horizontal="center" vertical="center"/>
    </xf>
    <xf numFmtId="3" fontId="3" fillId="5" borderId="79" xfId="17" applyNumberFormat="1" applyFont="1" applyFill="1" applyBorder="1" applyAlignment="1">
      <alignment horizontal="center" vertical="center"/>
    </xf>
    <xf numFmtId="3" fontId="3" fillId="5" borderId="145" xfId="17" applyNumberFormat="1" applyFont="1" applyFill="1" applyBorder="1" applyAlignment="1">
      <alignment horizontal="center" vertical="center"/>
    </xf>
    <xf numFmtId="3" fontId="3" fillId="5" borderId="142" xfId="17" applyNumberFormat="1" applyFont="1" applyFill="1" applyBorder="1" applyAlignment="1">
      <alignment horizontal="center" vertical="center"/>
    </xf>
    <xf numFmtId="3" fontId="3" fillId="5" borderId="131" xfId="17" applyNumberFormat="1" applyFont="1" applyFill="1" applyBorder="1" applyAlignment="1">
      <alignment horizontal="center" vertical="center"/>
    </xf>
    <xf numFmtId="3" fontId="3" fillId="5" borderId="128" xfId="17" applyNumberFormat="1" applyFont="1" applyFill="1" applyBorder="1" applyAlignment="1">
      <alignment horizontal="center" vertical="center"/>
    </xf>
    <xf numFmtId="3" fontId="3" fillId="5" borderId="138" xfId="17" applyNumberFormat="1" applyFont="1" applyFill="1" applyBorder="1" applyAlignment="1">
      <alignment horizontal="center" vertical="center"/>
    </xf>
    <xf numFmtId="3" fontId="3" fillId="5" borderId="135" xfId="17" applyNumberFormat="1" applyFont="1" applyFill="1" applyBorder="1" applyAlignment="1">
      <alignment horizontal="center" vertical="center"/>
    </xf>
    <xf numFmtId="3" fontId="3" fillId="5" borderId="122" xfId="17" applyNumberFormat="1" applyFont="1" applyFill="1" applyBorder="1" applyAlignment="1">
      <alignment horizontal="center" vertical="center"/>
    </xf>
    <xf numFmtId="3" fontId="3" fillId="5" borderId="117" xfId="17" applyNumberFormat="1" applyFont="1" applyFill="1" applyBorder="1" applyAlignment="1">
      <alignment horizontal="center" vertical="center"/>
    </xf>
    <xf numFmtId="3" fontId="3" fillId="5" borderId="40" xfId="17" applyNumberFormat="1" applyFont="1" applyFill="1" applyBorder="1" applyAlignment="1">
      <alignment horizontal="center" vertical="center"/>
    </xf>
    <xf numFmtId="3" fontId="3" fillId="5" borderId="29" xfId="17" applyNumberFormat="1" applyFont="1" applyFill="1" applyBorder="1" applyAlignment="1">
      <alignment horizontal="center" vertical="center"/>
    </xf>
    <xf numFmtId="3" fontId="3" fillId="5" borderId="75" xfId="17" applyNumberFormat="1" applyFont="1" applyFill="1" applyBorder="1" applyAlignment="1">
      <alignment horizontal="center" vertical="center"/>
    </xf>
    <xf numFmtId="176" fontId="8" fillId="5" borderId="108" xfId="15" applyNumberFormat="1" applyFont="1" applyFill="1" applyBorder="1" applyAlignment="1">
      <alignment horizontal="center" vertical="center"/>
    </xf>
    <xf numFmtId="176" fontId="8" fillId="5" borderId="165" xfId="15" applyNumberFormat="1" applyFont="1" applyFill="1" applyBorder="1" applyAlignment="1">
      <alignment horizontal="center" vertical="center"/>
    </xf>
    <xf numFmtId="176" fontId="8" fillId="5" borderId="116" xfId="15" applyNumberFormat="1" applyFont="1" applyFill="1" applyBorder="1" applyAlignment="1">
      <alignment horizontal="center" vertical="center"/>
    </xf>
    <xf numFmtId="176" fontId="8" fillId="5" borderId="37" xfId="15" applyNumberFormat="1" applyFont="1" applyFill="1" applyBorder="1" applyAlignment="1">
      <alignment horizontal="center" vertical="center"/>
    </xf>
    <xf numFmtId="176" fontId="8" fillId="5" borderId="99" xfId="15" applyNumberFormat="1" applyFont="1" applyFill="1" applyBorder="1" applyAlignment="1">
      <alignment horizontal="center" vertical="center"/>
    </xf>
    <xf numFmtId="176" fontId="8" fillId="5" borderId="114" xfId="15" applyNumberFormat="1" applyFont="1" applyFill="1" applyBorder="1" applyAlignment="1">
      <alignment horizontal="center" vertical="center"/>
    </xf>
    <xf numFmtId="176" fontId="8" fillId="5" borderId="82" xfId="15" applyNumberFormat="1" applyFont="1" applyFill="1" applyBorder="1" applyAlignment="1">
      <alignment horizontal="center" vertical="center"/>
    </xf>
    <xf numFmtId="176" fontId="8" fillId="5" borderId="145" xfId="15" applyNumberFormat="1" applyFont="1" applyFill="1" applyBorder="1" applyAlignment="1">
      <alignment horizontal="center" vertical="center"/>
    </xf>
    <xf numFmtId="176" fontId="8" fillId="5" borderId="131" xfId="15" applyNumberFormat="1" applyFont="1" applyFill="1" applyBorder="1" applyAlignment="1">
      <alignment horizontal="center" vertical="center"/>
    </xf>
    <xf numFmtId="176" fontId="8" fillId="5" borderId="134" xfId="15" applyNumberFormat="1" applyFont="1" applyFill="1" applyBorder="1" applyAlignment="1">
      <alignment horizontal="center" vertical="center"/>
    </xf>
    <xf numFmtId="176" fontId="8" fillId="5" borderId="137" xfId="15" applyNumberFormat="1" applyFont="1" applyFill="1" applyBorder="1" applyAlignment="1">
      <alignment horizontal="center" vertical="center"/>
    </xf>
    <xf numFmtId="176" fontId="8" fillId="5" borderId="138" xfId="15" applyNumberFormat="1" applyFont="1" applyFill="1" applyBorder="1" applyAlignment="1">
      <alignment horizontal="center" vertical="center"/>
    </xf>
    <xf numFmtId="176" fontId="8" fillId="5" borderId="184" xfId="15" applyNumberFormat="1" applyFont="1" applyFill="1" applyBorder="1" applyAlignment="1">
      <alignment horizontal="center" vertical="center"/>
    </xf>
    <xf numFmtId="176" fontId="8" fillId="5" borderId="122" xfId="15" applyNumberFormat="1" applyFont="1" applyFill="1" applyBorder="1" applyAlignment="1">
      <alignment horizontal="center" vertical="center"/>
    </xf>
    <xf numFmtId="176" fontId="8" fillId="5" borderId="40" xfId="15" applyNumberFormat="1" applyFont="1" applyFill="1" applyBorder="1" applyAlignment="1">
      <alignment horizontal="center" vertical="center"/>
    </xf>
    <xf numFmtId="3" fontId="3" fillId="5" borderId="144" xfId="0" applyNumberFormat="1" applyFont="1" applyFill="1" applyBorder="1" applyAlignment="1">
      <alignment vertical="center"/>
    </xf>
    <xf numFmtId="3" fontId="3" fillId="5" borderId="130" xfId="0" applyNumberFormat="1" applyFont="1" applyFill="1" applyBorder="1" applyAlignment="1">
      <alignment vertical="center"/>
    </xf>
    <xf numFmtId="3" fontId="3" fillId="5" borderId="137" xfId="0" applyNumberFormat="1" applyFont="1" applyFill="1" applyBorder="1" applyAlignment="1">
      <alignment vertical="center"/>
    </xf>
    <xf numFmtId="3" fontId="3" fillId="5" borderId="104" xfId="0" applyNumberFormat="1" applyFont="1" applyFill="1" applyBorder="1" applyAlignment="1">
      <alignment vertical="center"/>
    </xf>
    <xf numFmtId="3" fontId="3" fillId="5" borderId="105" xfId="0" applyNumberFormat="1" applyFont="1" applyFill="1" applyBorder="1" applyAlignment="1">
      <alignment vertical="center"/>
    </xf>
    <xf numFmtId="3" fontId="3" fillId="5" borderId="99" xfId="0" applyNumberFormat="1" applyFont="1" applyFill="1" applyBorder="1" applyAlignment="1">
      <alignment vertical="center"/>
    </xf>
    <xf numFmtId="3" fontId="3" fillId="5" borderId="107" xfId="0" applyNumberFormat="1" applyFont="1" applyFill="1" applyBorder="1" applyAlignment="1">
      <alignment vertical="center"/>
    </xf>
    <xf numFmtId="3" fontId="3" fillId="3" borderId="9" xfId="17" applyNumberFormat="1" applyFont="1" applyFill="1" applyBorder="1" applyAlignment="1">
      <alignment horizontal="right" vertical="center"/>
    </xf>
    <xf numFmtId="3" fontId="3" fillId="3" borderId="14" xfId="17" applyNumberFormat="1" applyFont="1" applyFill="1" applyBorder="1" applyAlignment="1">
      <alignment horizontal="right" vertical="center"/>
    </xf>
    <xf numFmtId="3" fontId="3" fillId="3" borderId="140" xfId="17" applyNumberFormat="1" applyFont="1" applyFill="1" applyBorder="1" applyAlignment="1">
      <alignment horizontal="right" vertical="center"/>
    </xf>
    <xf numFmtId="3" fontId="3" fillId="3" borderId="126" xfId="17" applyNumberFormat="1" applyFont="1" applyFill="1" applyBorder="1" applyAlignment="1">
      <alignment horizontal="right" vertical="center"/>
    </xf>
    <xf numFmtId="3" fontId="3" fillId="3" borderId="133" xfId="17" applyNumberFormat="1" applyFont="1" applyFill="1" applyBorder="1" applyAlignment="1">
      <alignment horizontal="right" vertical="center"/>
    </xf>
    <xf numFmtId="3" fontId="3" fillId="3" borderId="20" xfId="17" applyNumberFormat="1" applyFont="1" applyFill="1" applyBorder="1" applyAlignment="1">
      <alignment horizontal="right" vertical="center"/>
    </xf>
    <xf numFmtId="3" fontId="3" fillId="3" borderId="106" xfId="0" applyNumberFormat="1" applyFont="1" applyFill="1" applyBorder="1" applyAlignment="1">
      <alignment horizontal="right" vertical="center"/>
    </xf>
    <xf numFmtId="3" fontId="3" fillId="3" borderId="9" xfId="0" applyNumberFormat="1" applyFont="1" applyFill="1" applyBorder="1" applyAlignment="1">
      <alignment horizontal="right" vertical="center"/>
    </xf>
    <xf numFmtId="3" fontId="3" fillId="3" borderId="8" xfId="0" applyNumberFormat="1" applyFont="1" applyFill="1" applyBorder="1" applyAlignment="1">
      <alignment horizontal="right" vertical="center"/>
    </xf>
    <xf numFmtId="3" fontId="3" fillId="5" borderId="108" xfId="0" applyNumberFormat="1" applyFont="1" applyFill="1" applyBorder="1" applyAlignment="1">
      <alignment horizontal="right" vertical="center"/>
    </xf>
    <xf numFmtId="3" fontId="3" fillId="3" borderId="53" xfId="0" applyNumberFormat="1" applyFont="1" applyFill="1" applyBorder="1" applyAlignment="1">
      <alignment horizontal="right" vertical="center"/>
    </xf>
    <xf numFmtId="3" fontId="3" fillId="3" borderId="82"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145" xfId="0" applyNumberFormat="1" applyFont="1" applyFill="1" applyBorder="1" applyAlignment="1">
      <alignment horizontal="right" vertical="center"/>
    </xf>
    <xf numFmtId="3" fontId="3" fillId="3" borderId="140" xfId="0" applyNumberFormat="1" applyFont="1" applyFill="1" applyBorder="1" applyAlignment="1">
      <alignment horizontal="right" vertical="center"/>
    </xf>
    <xf numFmtId="3" fontId="3" fillId="3" borderId="131" xfId="0" applyNumberFormat="1" applyFont="1" applyFill="1" applyBorder="1" applyAlignment="1">
      <alignment horizontal="right" vertical="center"/>
    </xf>
    <xf numFmtId="3" fontId="3" fillId="3" borderId="126" xfId="0" applyNumberFormat="1" applyFont="1" applyFill="1" applyBorder="1" applyAlignment="1">
      <alignment horizontal="right" vertical="center"/>
    </xf>
    <xf numFmtId="3" fontId="3" fillId="3" borderId="138" xfId="0" applyNumberFormat="1" applyFont="1" applyFill="1" applyBorder="1" applyAlignment="1">
      <alignment horizontal="right" vertical="center"/>
    </xf>
    <xf numFmtId="3" fontId="3" fillId="3" borderId="133" xfId="0" applyNumberFormat="1" applyFont="1" applyFill="1" applyBorder="1" applyAlignment="1">
      <alignment horizontal="right" vertical="center"/>
    </xf>
    <xf numFmtId="3" fontId="3" fillId="3" borderId="42" xfId="0" applyNumberFormat="1" applyFont="1" applyFill="1" applyBorder="1" applyAlignment="1">
      <alignment horizontal="right" vertical="center"/>
    </xf>
    <xf numFmtId="3" fontId="3" fillId="3" borderId="20"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3" fontId="3" fillId="3" borderId="79" xfId="0" applyNumberFormat="1" applyFont="1" applyFill="1" applyBorder="1" applyAlignment="1">
      <alignment horizontal="right" vertical="center"/>
    </xf>
    <xf numFmtId="3" fontId="3" fillId="3" borderId="142" xfId="0" applyNumberFormat="1" applyFont="1" applyFill="1" applyBorder="1" applyAlignment="1">
      <alignment horizontal="right" vertical="center"/>
    </xf>
    <xf numFmtId="3" fontId="3" fillId="3" borderId="128" xfId="0" applyNumberFormat="1" applyFont="1" applyFill="1" applyBorder="1" applyAlignment="1">
      <alignment horizontal="right" vertical="center"/>
    </xf>
    <xf numFmtId="3" fontId="3" fillId="3" borderId="135" xfId="0" applyNumberFormat="1" applyFont="1" applyFill="1" applyBorder="1" applyAlignment="1">
      <alignment horizontal="right" vertical="center"/>
    </xf>
    <xf numFmtId="3" fontId="3" fillId="3" borderId="18" xfId="0" applyNumberFormat="1" applyFont="1" applyFill="1" applyBorder="1" applyAlignment="1">
      <alignment horizontal="right" vertical="center"/>
    </xf>
    <xf numFmtId="3" fontId="3" fillId="5" borderId="83" xfId="17" applyNumberFormat="1" applyFont="1" applyFill="1" applyBorder="1" applyAlignment="1">
      <alignment horizontal="right" vertical="center"/>
    </xf>
    <xf numFmtId="3" fontId="3" fillId="5" borderId="76" xfId="17" applyNumberFormat="1" applyFont="1" applyFill="1" applyBorder="1" applyAlignment="1">
      <alignment horizontal="right" vertical="center"/>
    </xf>
    <xf numFmtId="176" fontId="8" fillId="5" borderId="185" xfId="15" applyNumberFormat="1" applyFont="1" applyFill="1" applyBorder="1" applyAlignment="1">
      <alignment horizontal="right" vertical="center"/>
    </xf>
    <xf numFmtId="176" fontId="8" fillId="5" borderId="90" xfId="15" applyNumberFormat="1" applyFont="1" applyFill="1" applyBorder="1" applyAlignment="1">
      <alignment horizontal="right" vertical="center"/>
    </xf>
    <xf numFmtId="176" fontId="8" fillId="5" borderId="107" xfId="15" applyNumberFormat="1" applyFont="1" applyFill="1" applyBorder="1" applyAlignment="1">
      <alignment horizontal="right" vertical="center"/>
    </xf>
    <xf numFmtId="3" fontId="3" fillId="3" borderId="54" xfId="17" applyNumberFormat="1" applyFont="1" applyFill="1" applyBorder="1" applyAlignment="1">
      <alignment vertical="center"/>
    </xf>
    <xf numFmtId="3" fontId="3" fillId="3" borderId="11" xfId="17" applyNumberFormat="1" applyFont="1" applyFill="1" applyBorder="1" applyAlignment="1">
      <alignment vertical="center"/>
    </xf>
    <xf numFmtId="3" fontId="3" fillId="3" borderId="19" xfId="17" applyNumberFormat="1" applyFont="1" applyFill="1" applyBorder="1" applyAlignment="1">
      <alignment vertical="center"/>
    </xf>
    <xf numFmtId="3" fontId="3" fillId="3" borderId="12" xfId="17" applyNumberFormat="1" applyFont="1" applyFill="1" applyBorder="1" applyAlignment="1">
      <alignment vertical="center"/>
    </xf>
    <xf numFmtId="3" fontId="3" fillId="3" borderId="55" xfId="17" applyNumberFormat="1" applyFont="1" applyFill="1" applyBorder="1" applyAlignment="1">
      <alignment vertical="center"/>
    </xf>
    <xf numFmtId="3" fontId="3" fillId="3" borderId="36" xfId="17" applyNumberFormat="1" applyFont="1" applyFill="1" applyBorder="1" applyAlignment="1">
      <alignment vertical="center"/>
    </xf>
    <xf numFmtId="3" fontId="3" fillId="3" borderId="113" xfId="17" applyNumberFormat="1" applyFont="1" applyFill="1" applyBorder="1" applyAlignment="1">
      <alignment vertical="center"/>
    </xf>
    <xf numFmtId="3" fontId="3" fillId="3" borderId="66" xfId="17" applyNumberFormat="1" applyFont="1" applyFill="1" applyBorder="1" applyAlignment="1">
      <alignment vertical="center"/>
    </xf>
    <xf numFmtId="3" fontId="3" fillId="3" borderId="22" xfId="17" applyNumberFormat="1" applyFont="1" applyFill="1" applyBorder="1" applyAlignment="1">
      <alignment vertical="center"/>
    </xf>
    <xf numFmtId="3" fontId="3" fillId="3" borderId="76" xfId="17" applyNumberFormat="1" applyFont="1" applyFill="1" applyBorder="1" applyAlignment="1">
      <alignment vertical="center"/>
    </xf>
    <xf numFmtId="38" fontId="3" fillId="5" borderId="75" xfId="17" applyFont="1" applyFill="1" applyBorder="1" applyAlignment="1">
      <alignment horizontal="right" vertical="center"/>
    </xf>
    <xf numFmtId="9" fontId="8" fillId="5" borderId="104" xfId="15" applyFont="1" applyFill="1" applyBorder="1" applyAlignment="1">
      <alignment horizontal="right" vertical="center"/>
    </xf>
    <xf numFmtId="9" fontId="8" fillId="5" borderId="73" xfId="15" applyFont="1" applyFill="1" applyBorder="1" applyAlignment="1">
      <alignment horizontal="right" vertical="center"/>
    </xf>
    <xf numFmtId="9" fontId="8" fillId="5" borderId="37" xfId="15" applyFont="1" applyFill="1" applyBorder="1" applyAlignment="1">
      <alignment horizontal="right" vertical="center"/>
    </xf>
    <xf numFmtId="9" fontId="8" fillId="5" borderId="141" xfId="15" applyFont="1" applyFill="1" applyBorder="1" applyAlignment="1">
      <alignment horizontal="right" vertical="center"/>
    </xf>
    <xf numFmtId="9" fontId="8" fillId="5" borderId="143" xfId="15" applyFont="1" applyFill="1" applyBorder="1" applyAlignment="1">
      <alignment horizontal="right" vertical="center"/>
    </xf>
    <xf numFmtId="9" fontId="8" fillId="5" borderId="127" xfId="15" applyFont="1" applyFill="1" applyBorder="1" applyAlignment="1">
      <alignment horizontal="right" vertical="center"/>
    </xf>
    <xf numFmtId="9" fontId="8" fillId="5" borderId="129" xfId="15" applyFont="1" applyFill="1" applyBorder="1" applyAlignment="1">
      <alignment horizontal="right" vertical="center"/>
    </xf>
    <xf numFmtId="9" fontId="8" fillId="5" borderId="134" xfId="15" applyFont="1" applyFill="1" applyBorder="1" applyAlignment="1">
      <alignment horizontal="right" vertical="center"/>
    </xf>
    <xf numFmtId="9" fontId="8" fillId="5" borderId="136" xfId="15" applyFont="1" applyFill="1" applyBorder="1" applyAlignment="1">
      <alignment horizontal="right" vertical="center"/>
    </xf>
    <xf numFmtId="3" fontId="3" fillId="3" borderId="42" xfId="0" applyNumberFormat="1" applyFont="1" applyFill="1" applyBorder="1" applyAlignment="1">
      <alignment vertical="center"/>
    </xf>
    <xf numFmtId="3" fontId="3" fillId="3" borderId="20" xfId="0" applyNumberFormat="1" applyFont="1" applyFill="1" applyBorder="1" applyAlignment="1">
      <alignment vertical="center"/>
    </xf>
    <xf numFmtId="3" fontId="3" fillId="3" borderId="110" xfId="0" applyNumberFormat="1" applyFont="1" applyFill="1" applyBorder="1" applyAlignment="1">
      <alignment horizontal="right" vertical="center"/>
    </xf>
    <xf numFmtId="3" fontId="3" fillId="3" borderId="71"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207" fontId="3" fillId="2" borderId="15" xfId="0" applyNumberFormat="1" applyFont="1" applyFill="1" applyBorder="1" applyAlignment="1">
      <alignment horizontal="right" vertical="center"/>
    </xf>
    <xf numFmtId="207" fontId="3" fillId="2" borderId="17" xfId="0" applyNumberFormat="1" applyFont="1" applyFill="1" applyBorder="1" applyAlignment="1">
      <alignment horizontal="right" vertical="center"/>
    </xf>
    <xf numFmtId="3" fontId="3" fillId="3" borderId="67" xfId="0" applyNumberFormat="1" applyFont="1" applyFill="1" applyBorder="1" applyAlignment="1">
      <alignment horizontal="right" vertical="center"/>
    </xf>
    <xf numFmtId="3" fontId="3" fillId="5" borderId="71" xfId="0" applyNumberFormat="1" applyFont="1" applyFill="1" applyBorder="1" applyAlignment="1">
      <alignment horizontal="right" vertical="center"/>
    </xf>
    <xf numFmtId="3" fontId="3" fillId="5" borderId="21" xfId="0" applyNumberFormat="1" applyFont="1" applyFill="1" applyBorder="1" applyAlignment="1">
      <alignment horizontal="right" vertical="center"/>
    </xf>
    <xf numFmtId="3" fontId="3" fillId="5" borderId="57" xfId="0" applyNumberFormat="1" applyFont="1" applyFill="1" applyBorder="1" applyAlignment="1">
      <alignment horizontal="right" vertical="center"/>
    </xf>
    <xf numFmtId="207" fontId="3" fillId="3" borderId="88" xfId="0" applyNumberFormat="1" applyFont="1" applyFill="1" applyBorder="1" applyAlignment="1">
      <alignment horizontal="right" vertical="center"/>
    </xf>
    <xf numFmtId="3" fontId="3" fillId="3" borderId="7" xfId="0" applyNumberFormat="1" applyFont="1" applyFill="1" applyBorder="1" applyAlignment="1">
      <alignment horizontal="right" vertical="center"/>
    </xf>
    <xf numFmtId="3" fontId="3" fillId="3" borderId="13" xfId="0" applyNumberFormat="1" applyFont="1" applyFill="1" applyBorder="1" applyAlignment="1">
      <alignment horizontal="right" vertical="center"/>
    </xf>
    <xf numFmtId="3" fontId="3" fillId="2" borderId="67"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176" fontId="3" fillId="3" borderId="34" xfId="15" applyNumberFormat="1" applyFont="1" applyFill="1" applyBorder="1" applyAlignment="1">
      <alignment horizontal="right" vertical="center"/>
    </xf>
    <xf numFmtId="3" fontId="3" fillId="3" borderId="6" xfId="0" applyNumberFormat="1" applyFont="1" applyFill="1" applyBorder="1" applyAlignment="1">
      <alignment vertical="center"/>
    </xf>
    <xf numFmtId="3" fontId="3" fillId="3" borderId="123" xfId="0" applyNumberFormat="1" applyFont="1" applyFill="1" applyBorder="1" applyAlignment="1">
      <alignment vertical="center"/>
    </xf>
    <xf numFmtId="176" fontId="3" fillId="3" borderId="34" xfId="15" applyNumberFormat="1" applyFont="1" applyFill="1" applyBorder="1" applyAlignment="1">
      <alignment vertical="center"/>
    </xf>
    <xf numFmtId="176" fontId="3" fillId="3" borderId="98" xfId="15" applyNumberFormat="1" applyFont="1" applyFill="1" applyBorder="1" applyAlignment="1">
      <alignment horizontal="center" vertical="center"/>
    </xf>
    <xf numFmtId="3" fontId="3" fillId="3" borderId="54" xfId="0" applyNumberFormat="1" applyFont="1" applyFill="1" applyBorder="1" applyAlignment="1">
      <alignment vertical="center"/>
    </xf>
    <xf numFmtId="3" fontId="3" fillId="3" borderId="60" xfId="0" applyNumberFormat="1" applyFont="1" applyFill="1" applyBorder="1" applyAlignment="1">
      <alignment vertical="center"/>
    </xf>
    <xf numFmtId="3" fontId="3" fillId="3" borderId="51" xfId="0" applyNumberFormat="1" applyFont="1" applyFill="1" applyBorder="1" applyAlignment="1">
      <alignment vertical="center"/>
    </xf>
    <xf numFmtId="3" fontId="3" fillId="3" borderId="19" xfId="0" applyNumberFormat="1" applyFont="1" applyFill="1" applyBorder="1" applyAlignment="1">
      <alignment vertical="center"/>
    </xf>
    <xf numFmtId="3" fontId="3" fillId="3" borderId="39" xfId="0" applyNumberFormat="1" applyFont="1" applyFill="1" applyBorder="1" applyAlignment="1">
      <alignment vertical="center"/>
    </xf>
    <xf numFmtId="3" fontId="3" fillId="3" borderId="49" xfId="0" applyNumberFormat="1" applyFont="1" applyFill="1" applyBorder="1" applyAlignment="1">
      <alignment vertical="center"/>
    </xf>
    <xf numFmtId="3" fontId="3" fillId="3" borderId="113" xfId="0" applyNumberFormat="1" applyFont="1" applyFill="1" applyBorder="1" applyAlignment="1">
      <alignment vertical="center"/>
    </xf>
    <xf numFmtId="3" fontId="3" fillId="3" borderId="22" xfId="0" applyNumberFormat="1" applyFont="1" applyFill="1" applyBorder="1" applyAlignment="1">
      <alignment vertical="center"/>
    </xf>
    <xf numFmtId="3" fontId="3" fillId="3" borderId="76" xfId="0" applyNumberFormat="1" applyFont="1" applyFill="1" applyBorder="1" applyAlignment="1">
      <alignment vertical="center"/>
    </xf>
    <xf numFmtId="3" fontId="3" fillId="3" borderId="18" xfId="0" applyNumberFormat="1" applyFont="1" applyFill="1" applyBorder="1" applyAlignment="1">
      <alignment vertical="center"/>
    </xf>
    <xf numFmtId="3" fontId="3" fillId="3" borderId="101" xfId="0" applyNumberFormat="1" applyFont="1" applyFill="1" applyBorder="1" applyAlignment="1">
      <alignment vertical="center"/>
    </xf>
    <xf numFmtId="3" fontId="3" fillId="3" borderId="100" xfId="0" applyNumberFormat="1" applyFont="1" applyFill="1" applyBorder="1" applyAlignment="1">
      <alignment vertical="center"/>
    </xf>
    <xf numFmtId="3" fontId="3" fillId="3" borderId="65" xfId="0" applyNumberFormat="1" applyFont="1" applyFill="1" applyBorder="1" applyAlignment="1">
      <alignment vertical="center"/>
    </xf>
    <xf numFmtId="3" fontId="3" fillId="3" borderId="77" xfId="0" applyNumberFormat="1" applyFont="1" applyFill="1" applyBorder="1" applyAlignment="1">
      <alignment vertical="center"/>
    </xf>
    <xf numFmtId="207" fontId="8" fillId="6" borderId="88" xfId="17" applyNumberFormat="1" applyFont="1" applyFill="1" applyBorder="1" applyAlignment="1">
      <alignment horizontal="right" vertical="center"/>
    </xf>
    <xf numFmtId="207" fontId="8" fillId="6" borderId="42" xfId="17" applyNumberFormat="1" applyFont="1" applyFill="1" applyBorder="1" applyAlignment="1">
      <alignment horizontal="right" vertical="center"/>
    </xf>
    <xf numFmtId="176" fontId="8" fillId="2" borderId="34" xfId="15" applyNumberFormat="1" applyFont="1" applyFill="1" applyBorder="1" applyAlignment="1">
      <alignment horizontal="right" vertical="center"/>
    </xf>
    <xf numFmtId="207" fontId="8" fillId="2" borderId="87" xfId="17" applyNumberFormat="1" applyFont="1" applyFill="1" applyBorder="1" applyAlignment="1">
      <alignment horizontal="right" vertical="center"/>
    </xf>
    <xf numFmtId="207" fontId="8" fillId="2" borderId="67" xfId="17" applyNumberFormat="1" applyFont="1" applyFill="1" applyBorder="1" applyAlignment="1">
      <alignment horizontal="right" vertical="center"/>
    </xf>
    <xf numFmtId="176" fontId="8" fillId="5" borderId="103" xfId="15" applyNumberFormat="1" applyFont="1" applyFill="1" applyBorder="1" applyAlignment="1">
      <alignment horizontal="right" vertical="center"/>
    </xf>
    <xf numFmtId="176" fontId="8" fillId="5" borderId="158" xfId="15" applyNumberFormat="1" applyFont="1" applyFill="1" applyBorder="1" applyAlignment="1">
      <alignment horizontal="right" vertical="center"/>
    </xf>
    <xf numFmtId="176" fontId="8" fillId="5" borderId="167" xfId="15" applyNumberFormat="1" applyFont="1" applyFill="1" applyBorder="1" applyAlignment="1">
      <alignment horizontal="right" vertical="center"/>
    </xf>
    <xf numFmtId="176" fontId="8" fillId="5" borderId="170" xfId="15" applyNumberFormat="1" applyFont="1" applyFill="1" applyBorder="1" applyAlignment="1">
      <alignment horizontal="right" vertical="center"/>
    </xf>
    <xf numFmtId="3" fontId="3" fillId="3" borderId="73" xfId="0" applyNumberFormat="1" applyFont="1" applyFill="1" applyBorder="1" applyAlignment="1">
      <alignment horizontal="right" vertical="center"/>
    </xf>
    <xf numFmtId="3" fontId="3" fillId="3" borderId="43" xfId="0" applyNumberFormat="1" applyFont="1" applyFill="1" applyBorder="1" applyAlignment="1">
      <alignment horizontal="right" vertical="center"/>
    </xf>
    <xf numFmtId="3" fontId="3" fillId="3" borderId="139" xfId="0" applyNumberFormat="1" applyFont="1" applyFill="1" applyBorder="1" applyAlignment="1">
      <alignment horizontal="right" vertical="center"/>
    </xf>
    <xf numFmtId="3" fontId="3" fillId="3" borderId="143" xfId="0" applyNumberFormat="1" applyFont="1" applyFill="1" applyBorder="1" applyAlignment="1">
      <alignment horizontal="right" vertical="center"/>
    </xf>
    <xf numFmtId="3" fontId="3" fillId="3" borderId="125" xfId="0" applyNumberFormat="1" applyFont="1" applyFill="1" applyBorder="1" applyAlignment="1">
      <alignment horizontal="right" vertical="center"/>
    </xf>
    <xf numFmtId="3" fontId="3" fillId="3" borderId="129" xfId="0" applyNumberFormat="1" applyFont="1" applyFill="1" applyBorder="1" applyAlignment="1">
      <alignment horizontal="right" vertical="center"/>
    </xf>
    <xf numFmtId="3" fontId="3" fillId="3" borderId="132" xfId="0" applyNumberFormat="1" applyFont="1" applyFill="1" applyBorder="1" applyAlignment="1">
      <alignment horizontal="right" vertical="center"/>
    </xf>
    <xf numFmtId="3" fontId="3" fillId="3" borderId="136" xfId="0" applyNumberFormat="1" applyFont="1" applyFill="1" applyBorder="1" applyAlignment="1">
      <alignment horizontal="right" vertical="center"/>
    </xf>
    <xf numFmtId="3" fontId="3" fillId="3" borderId="77" xfId="0" applyNumberFormat="1" applyFont="1" applyFill="1" applyBorder="1" applyAlignment="1">
      <alignment horizontal="right" vertical="center"/>
    </xf>
    <xf numFmtId="3" fontId="3" fillId="3" borderId="108" xfId="0" applyNumberFormat="1" applyFont="1" applyFill="1" applyBorder="1" applyAlignment="1">
      <alignment vertical="center"/>
    </xf>
    <xf numFmtId="176" fontId="3" fillId="3" borderId="69" xfId="15" applyNumberFormat="1" applyFont="1" applyFill="1" applyBorder="1" applyAlignment="1">
      <alignment horizontal="center" vertical="center"/>
    </xf>
    <xf numFmtId="176" fontId="8" fillId="5" borderId="108" xfId="15" applyNumberFormat="1" applyFont="1" applyFill="1" applyBorder="1" applyAlignment="1">
      <alignment vertical="center"/>
    </xf>
    <xf numFmtId="176" fontId="8" fillId="5" borderId="157" xfId="15" applyNumberFormat="1" applyFont="1" applyFill="1" applyBorder="1" applyAlignment="1">
      <alignment vertical="center"/>
    </xf>
    <xf numFmtId="176" fontId="8" fillId="5" borderId="42" xfId="15" applyNumberFormat="1" applyFont="1" applyFill="1" applyBorder="1" applyAlignment="1">
      <alignment horizontal="center" vertical="center"/>
    </xf>
    <xf numFmtId="176" fontId="8" fillId="5" borderId="74" xfId="15" applyNumberFormat="1" applyFont="1" applyFill="1" applyBorder="1" applyAlignment="1">
      <alignment vertical="center"/>
    </xf>
    <xf numFmtId="176" fontId="8" fillId="5" borderId="86" xfId="15" applyNumberFormat="1" applyFont="1" applyFill="1" applyBorder="1" applyAlignment="1">
      <alignment vertical="center"/>
    </xf>
    <xf numFmtId="176" fontId="8" fillId="2" borderId="78" xfId="15" applyNumberFormat="1" applyFont="1" applyFill="1" applyBorder="1" applyAlignment="1">
      <alignment vertical="center"/>
    </xf>
    <xf numFmtId="176" fontId="8" fillId="2" borderId="110" xfId="15" applyNumberFormat="1" applyFont="1" applyFill="1" applyBorder="1" applyAlignment="1">
      <alignment vertical="center"/>
    </xf>
    <xf numFmtId="176" fontId="8" fillId="2" borderId="109" xfId="15" applyNumberFormat="1" applyFont="1" applyFill="1" applyBorder="1" applyAlignment="1">
      <alignment vertical="center"/>
    </xf>
    <xf numFmtId="176" fontId="8" fillId="2" borderId="169" xfId="15" applyNumberFormat="1" applyFont="1" applyFill="1" applyBorder="1" applyAlignment="1">
      <alignment vertical="center"/>
    </xf>
    <xf numFmtId="176" fontId="8" fillId="2" borderId="186" xfId="15" applyNumberFormat="1" applyFont="1" applyFill="1" applyBorder="1" applyAlignment="1">
      <alignment vertical="center"/>
    </xf>
    <xf numFmtId="176" fontId="8" fillId="2" borderId="166" xfId="15" applyNumberFormat="1" applyFont="1" applyFill="1" applyBorder="1" applyAlignment="1">
      <alignment vertical="center"/>
    </xf>
    <xf numFmtId="176" fontId="8" fillId="5" borderId="150" xfId="15" applyNumberFormat="1" applyFont="1" applyFill="1" applyBorder="1" applyAlignment="1">
      <alignment vertical="center"/>
    </xf>
    <xf numFmtId="176" fontId="8" fillId="5" borderId="156" xfId="15" applyNumberFormat="1" applyFont="1" applyFill="1" applyBorder="1" applyAlignment="1">
      <alignment vertical="center"/>
    </xf>
    <xf numFmtId="176" fontId="8" fillId="5" borderId="109" xfId="15" applyNumberFormat="1" applyFont="1" applyFill="1" applyBorder="1" applyAlignment="1">
      <alignment vertical="center"/>
    </xf>
    <xf numFmtId="176" fontId="8" fillId="5" borderId="21" xfId="15" applyNumberFormat="1" applyFont="1" applyFill="1" applyBorder="1" applyAlignment="1">
      <alignment vertical="center"/>
    </xf>
    <xf numFmtId="176" fontId="8" fillId="5" borderId="186" xfId="15" applyNumberFormat="1" applyFont="1" applyFill="1" applyBorder="1" applyAlignment="1">
      <alignment vertical="center"/>
    </xf>
    <xf numFmtId="176" fontId="8" fillId="5" borderId="168" xfId="15" applyNumberFormat="1" applyFont="1" applyFill="1" applyBorder="1" applyAlignment="1">
      <alignment vertical="center"/>
    </xf>
    <xf numFmtId="176" fontId="8" fillId="5" borderId="128" xfId="15" applyNumberFormat="1" applyFont="1" applyFill="1" applyBorder="1" applyAlignment="1">
      <alignment vertical="center"/>
    </xf>
    <xf numFmtId="176" fontId="8" fillId="5" borderId="135" xfId="15" applyNumberFormat="1" applyFont="1" applyFill="1" applyBorder="1" applyAlignment="1">
      <alignment vertical="center"/>
    </xf>
    <xf numFmtId="176" fontId="8" fillId="5" borderId="18" xfId="15" applyNumberFormat="1" applyFont="1" applyFill="1" applyBorder="1" applyAlignment="1">
      <alignment vertical="center"/>
    </xf>
    <xf numFmtId="176" fontId="3" fillId="5" borderId="13" xfId="15" applyNumberFormat="1" applyFont="1" applyFill="1" applyBorder="1" applyAlignment="1">
      <alignment horizontal="center" vertical="center"/>
    </xf>
    <xf numFmtId="176" fontId="8" fillId="5" borderId="41" xfId="15" applyNumberFormat="1" applyFont="1" applyFill="1" applyBorder="1" applyAlignment="1">
      <alignment horizontal="center" vertical="center"/>
    </xf>
    <xf numFmtId="176" fontId="8" fillId="5" borderId="77" xfId="15" applyNumberFormat="1" applyFont="1" applyFill="1" applyBorder="1" applyAlignment="1">
      <alignment horizontal="center" vertical="center"/>
    </xf>
    <xf numFmtId="3" fontId="3" fillId="3" borderId="101" xfId="17" applyNumberFormat="1" applyFont="1" applyFill="1" applyBorder="1" applyAlignment="1">
      <alignment vertical="center"/>
    </xf>
    <xf numFmtId="3" fontId="3" fillId="3" borderId="100" xfId="17" applyNumberFormat="1" applyFont="1" applyFill="1" applyBorder="1" applyAlignment="1">
      <alignment vertical="center"/>
    </xf>
    <xf numFmtId="3" fontId="3" fillId="3" borderId="112" xfId="17" applyNumberFormat="1" applyFont="1" applyFill="1" applyBorder="1" applyAlignment="1">
      <alignment vertical="center"/>
    </xf>
    <xf numFmtId="3" fontId="3" fillId="3" borderId="65" xfId="17" applyNumberFormat="1" applyFont="1" applyFill="1" applyBorder="1" applyAlignment="1">
      <alignment vertical="center"/>
    </xf>
    <xf numFmtId="3" fontId="3" fillId="3" borderId="77" xfId="17" applyNumberFormat="1" applyFont="1" applyFill="1" applyBorder="1" applyAlignment="1">
      <alignment vertical="center"/>
    </xf>
    <xf numFmtId="9" fontId="8" fillId="3" borderId="101" xfId="15" applyFont="1" applyFill="1" applyBorder="1" applyAlignment="1">
      <alignment horizontal="right" vertical="center"/>
    </xf>
    <xf numFmtId="9" fontId="8" fillId="3" borderId="100" xfId="15" applyFont="1" applyFill="1" applyBorder="1" applyAlignment="1">
      <alignment horizontal="right" vertical="center"/>
    </xf>
    <xf numFmtId="9" fontId="8" fillId="3" borderId="112" xfId="15" applyFont="1" applyFill="1" applyBorder="1" applyAlignment="1">
      <alignment horizontal="right" vertical="center"/>
    </xf>
    <xf numFmtId="9" fontId="8" fillId="3" borderId="30" xfId="15" applyFont="1" applyFill="1" applyBorder="1" applyAlignment="1">
      <alignment horizontal="right" vertical="center"/>
    </xf>
    <xf numFmtId="9" fontId="8" fillId="3" borderId="77" xfId="15" applyFont="1" applyFill="1" applyBorder="1" applyAlignment="1">
      <alignment horizontal="right" vertical="center"/>
    </xf>
    <xf numFmtId="9" fontId="8" fillId="5" borderId="185" xfId="15" applyFont="1" applyFill="1" applyBorder="1" applyAlignment="1">
      <alignment horizontal="right" vertical="center"/>
    </xf>
    <xf numFmtId="9" fontId="8" fillId="5" borderId="90" xfId="15" applyFont="1" applyFill="1" applyBorder="1" applyAlignment="1">
      <alignment horizontal="right" vertical="center"/>
    </xf>
    <xf numFmtId="9" fontId="8" fillId="5" borderId="102" xfId="15" applyFont="1" applyFill="1" applyBorder="1" applyAlignment="1">
      <alignment horizontal="right" vertical="center"/>
    </xf>
    <xf numFmtId="9" fontId="8" fillId="5" borderId="115" xfId="15" applyFont="1" applyFill="1" applyBorder="1" applyAlignment="1">
      <alignment horizontal="right" vertical="center"/>
    </xf>
    <xf numFmtId="9" fontId="8" fillId="5" borderId="107" xfId="15" applyFont="1" applyFill="1" applyBorder="1" applyAlignment="1">
      <alignment horizontal="right" vertical="center"/>
    </xf>
    <xf numFmtId="9" fontId="8" fillId="3" borderId="108" xfId="15" applyNumberFormat="1" applyFont="1" applyFill="1" applyBorder="1" applyAlignment="1">
      <alignment horizontal="right" vertical="center"/>
    </xf>
    <xf numFmtId="9" fontId="8" fillId="3" borderId="37" xfId="15" applyNumberFormat="1" applyFont="1" applyFill="1" applyBorder="1" applyAlignment="1">
      <alignment horizontal="right" vertical="center"/>
    </xf>
    <xf numFmtId="9" fontId="8" fillId="3" borderId="149" xfId="15" applyNumberFormat="1" applyFont="1" applyFill="1" applyBorder="1" applyAlignment="1">
      <alignment horizontal="right" vertical="center"/>
    </xf>
    <xf numFmtId="9" fontId="8" fillId="3" borderId="141" xfId="15" applyNumberFormat="1" applyFont="1" applyFill="1" applyBorder="1" applyAlignment="1">
      <alignment horizontal="right" vertical="center"/>
    </xf>
    <xf numFmtId="9" fontId="8" fillId="3" borderId="147" xfId="15" applyNumberFormat="1" applyFont="1" applyFill="1" applyBorder="1" applyAlignment="1">
      <alignment horizontal="right" vertical="center"/>
    </xf>
    <xf numFmtId="9" fontId="8" fillId="3" borderId="127" xfId="15" applyNumberFormat="1" applyFont="1" applyFill="1" applyBorder="1" applyAlignment="1">
      <alignment horizontal="right" vertical="center"/>
    </xf>
    <xf numFmtId="9" fontId="8" fillId="3" borderId="148" xfId="15" applyNumberFormat="1" applyFont="1" applyFill="1" applyBorder="1" applyAlignment="1">
      <alignment horizontal="right" vertical="center"/>
    </xf>
    <xf numFmtId="9" fontId="8" fillId="3" borderId="134" xfId="15" applyNumberFormat="1" applyFont="1" applyFill="1" applyBorder="1" applyAlignment="1">
      <alignment horizontal="right" vertical="center"/>
    </xf>
    <xf numFmtId="9" fontId="8" fillId="3" borderId="41" xfId="15" applyNumberFormat="1" applyFont="1" applyFill="1" applyBorder="1" applyAlignment="1">
      <alignment horizontal="right" vertical="center"/>
    </xf>
    <xf numFmtId="9" fontId="8" fillId="3" borderId="158" xfId="15" applyFont="1" applyFill="1" applyBorder="1" applyAlignment="1">
      <alignment vertical="center"/>
    </xf>
    <xf numFmtId="9" fontId="8" fillId="3" borderId="43" xfId="15" applyFont="1" applyFill="1" applyBorder="1" applyAlignment="1">
      <alignment vertical="center"/>
    </xf>
    <xf numFmtId="9" fontId="8" fillId="3" borderId="139" xfId="15" applyFont="1" applyFill="1" applyBorder="1" applyAlignment="1">
      <alignment vertical="center"/>
    </xf>
    <xf numFmtId="9" fontId="8" fillId="3" borderId="143" xfId="15" applyFont="1" applyFill="1" applyBorder="1" applyAlignment="1">
      <alignment vertical="center"/>
    </xf>
    <xf numFmtId="9" fontId="8" fillId="3" borderId="125" xfId="15" applyFont="1" applyFill="1" applyBorder="1" applyAlignment="1">
      <alignment vertical="center"/>
    </xf>
    <xf numFmtId="9" fontId="8" fillId="3" borderId="129" xfId="15" applyFont="1" applyFill="1" applyBorder="1" applyAlignment="1">
      <alignment vertical="center"/>
    </xf>
    <xf numFmtId="9" fontId="8" fillId="3" borderId="132" xfId="15" applyFont="1" applyFill="1" applyBorder="1" applyAlignment="1">
      <alignment vertical="center"/>
    </xf>
    <xf numFmtId="9" fontId="8" fillId="3" borderId="136" xfId="15" applyFont="1" applyFill="1" applyBorder="1" applyAlignment="1">
      <alignment vertical="center"/>
    </xf>
    <xf numFmtId="9" fontId="8" fillId="3" borderId="157" xfId="15" applyFont="1" applyFill="1" applyBorder="1" applyAlignment="1">
      <alignment vertical="center"/>
    </xf>
    <xf numFmtId="9" fontId="8" fillId="3" borderId="73" xfId="15" applyFont="1" applyFill="1" applyBorder="1" applyAlignment="1">
      <alignment vertical="center"/>
    </xf>
    <xf numFmtId="9" fontId="8" fillId="3" borderId="171" xfId="15" applyFont="1" applyFill="1" applyBorder="1" applyAlignment="1">
      <alignment vertical="center"/>
    </xf>
    <xf numFmtId="9" fontId="8" fillId="3" borderId="170" xfId="15" applyFont="1" applyFill="1" applyBorder="1" applyAlignment="1">
      <alignment vertical="center"/>
    </xf>
    <xf numFmtId="9" fontId="8" fillId="3" borderId="43" xfId="15" applyFont="1" applyFill="1" applyBorder="1" applyAlignment="1">
      <alignment horizontal="right" vertical="center"/>
    </xf>
    <xf numFmtId="9" fontId="8" fillId="3" borderId="163" xfId="15" applyFont="1" applyFill="1" applyBorder="1" applyAlignment="1">
      <alignment vertical="center"/>
    </xf>
    <xf numFmtId="9" fontId="8" fillId="3" borderId="162" xfId="15" applyFont="1" applyFill="1" applyBorder="1" applyAlignment="1">
      <alignment vertical="center"/>
    </xf>
    <xf numFmtId="176" fontId="8" fillId="5" borderId="30" xfId="15" applyNumberFormat="1" applyFont="1" applyFill="1" applyBorder="1" applyAlignment="1">
      <alignment horizontal="center" vertical="center"/>
    </xf>
    <xf numFmtId="176" fontId="8" fillId="5" borderId="46" xfId="15" applyNumberFormat="1" applyFont="1" applyFill="1" applyBorder="1" applyAlignment="1">
      <alignment horizontal="center" vertical="center"/>
    </xf>
    <xf numFmtId="176" fontId="8" fillId="5" borderId="107" xfId="15" applyNumberFormat="1" applyFont="1" applyFill="1" applyBorder="1" applyAlignment="1">
      <alignment horizontal="center" vertical="center"/>
    </xf>
    <xf numFmtId="176" fontId="3" fillId="3" borderId="38" xfId="15" applyNumberFormat="1" applyFont="1" applyFill="1" applyBorder="1" applyAlignment="1">
      <alignment vertical="center"/>
    </xf>
    <xf numFmtId="176" fontId="3" fillId="3" borderId="38" xfId="15" applyNumberFormat="1" applyFont="1" applyFill="1" applyBorder="1" applyAlignment="1">
      <alignment horizontal="center" vertical="center"/>
    </xf>
    <xf numFmtId="207" fontId="3" fillId="3" borderId="83" xfId="0" applyNumberFormat="1" applyFont="1" applyFill="1" applyBorder="1" applyAlignment="1">
      <alignment horizontal="right" vertical="center"/>
    </xf>
    <xf numFmtId="207" fontId="3" fillId="3" borderId="41" xfId="0" applyNumberFormat="1" applyFont="1" applyFill="1" applyBorder="1" applyAlignment="1">
      <alignment horizontal="right" vertical="center"/>
    </xf>
    <xf numFmtId="176" fontId="8" fillId="2" borderId="149" xfId="15" applyNumberFormat="1" applyFont="1" applyFill="1" applyBorder="1" applyAlignment="1">
      <alignment horizontal="center" vertical="center"/>
    </xf>
    <xf numFmtId="176" fontId="8" fillId="2" borderId="141" xfId="15" applyNumberFormat="1" applyFont="1" applyFill="1" applyBorder="1" applyAlignment="1">
      <alignment horizontal="center" vertical="center"/>
    </xf>
    <xf numFmtId="176" fontId="8" fillId="2" borderId="145" xfId="15" applyNumberFormat="1" applyFont="1" applyFill="1" applyBorder="1" applyAlignment="1">
      <alignment horizontal="center" vertical="center"/>
    </xf>
    <xf numFmtId="176" fontId="8" fillId="5" borderId="165" xfId="15" applyNumberFormat="1" applyFont="1" applyFill="1" applyBorder="1" applyAlignment="1">
      <alignment vertical="center"/>
    </xf>
    <xf numFmtId="176" fontId="8" fillId="5" borderId="99" xfId="15" applyNumberFormat="1" applyFont="1" applyFill="1" applyBorder="1" applyAlignment="1">
      <alignment vertical="center"/>
    </xf>
    <xf numFmtId="176" fontId="8" fillId="5" borderId="137" xfId="15" applyNumberFormat="1" applyFont="1" applyFill="1" applyBorder="1" applyAlignment="1">
      <alignment vertical="center"/>
    </xf>
    <xf numFmtId="3" fontId="3" fillId="3" borderId="141" xfId="0" applyNumberFormat="1" applyFont="1" applyFill="1" applyBorder="1" applyAlignment="1">
      <alignment horizontal="right" vertical="center"/>
    </xf>
    <xf numFmtId="3" fontId="3" fillId="3" borderId="127" xfId="0" applyNumberFormat="1" applyFont="1" applyFill="1" applyBorder="1" applyAlignment="1">
      <alignment horizontal="right" vertical="center"/>
    </xf>
    <xf numFmtId="3" fontId="3" fillId="3" borderId="134" xfId="0" applyNumberFormat="1" applyFont="1" applyFill="1" applyBorder="1" applyAlignment="1">
      <alignment horizontal="right" vertical="center"/>
    </xf>
    <xf numFmtId="3" fontId="3" fillId="3" borderId="101" xfId="0" applyNumberFormat="1" applyFont="1" applyFill="1" applyBorder="1" applyAlignment="1">
      <alignment horizontal="right" vertical="center"/>
    </xf>
    <xf numFmtId="176" fontId="8" fillId="2" borderId="187" xfId="15" applyNumberFormat="1" applyFont="1" applyFill="1" applyBorder="1" applyAlignment="1">
      <alignment horizontal="center" vertical="center"/>
    </xf>
    <xf numFmtId="176" fontId="8" fillId="2" borderId="188" xfId="15" applyNumberFormat="1" applyFont="1" applyFill="1" applyBorder="1" applyAlignment="1">
      <alignment horizontal="center" vertical="center"/>
    </xf>
    <xf numFmtId="176" fontId="8" fillId="2" borderId="139" xfId="15" applyNumberFormat="1" applyFont="1" applyFill="1" applyBorder="1" applyAlignment="1">
      <alignment horizontal="center" vertical="center"/>
    </xf>
    <xf numFmtId="176" fontId="8" fillId="2" borderId="125" xfId="15" applyNumberFormat="1" applyFont="1" applyFill="1" applyBorder="1" applyAlignment="1">
      <alignment horizontal="center" vertical="center"/>
    </xf>
    <xf numFmtId="176" fontId="8" fillId="2" borderId="189" xfId="15" applyNumberFormat="1" applyFont="1" applyFill="1" applyBorder="1" applyAlignment="1">
      <alignment horizontal="center" vertical="center"/>
    </xf>
    <xf numFmtId="176" fontId="8" fillId="2" borderId="190" xfId="15" applyNumberFormat="1" applyFont="1" applyFill="1" applyBorder="1" applyAlignment="1">
      <alignment horizontal="center" vertical="center"/>
    </xf>
    <xf numFmtId="176" fontId="8" fillId="2" borderId="75" xfId="15" applyNumberFormat="1" applyFont="1" applyFill="1" applyBorder="1" applyAlignment="1">
      <alignment horizontal="center" vertical="center"/>
    </xf>
    <xf numFmtId="3" fontId="3" fillId="3" borderId="93" xfId="17" applyNumberFormat="1" applyFont="1" applyFill="1" applyBorder="1" applyAlignment="1">
      <alignment vertical="center"/>
    </xf>
    <xf numFmtId="3" fontId="3" fillId="3" borderId="95" xfId="17" applyNumberFormat="1" applyFont="1" applyFill="1" applyBorder="1" applyAlignment="1">
      <alignment vertical="center"/>
    </xf>
    <xf numFmtId="3" fontId="3" fillId="3" borderId="191" xfId="17" applyNumberFormat="1" applyFont="1" applyFill="1" applyBorder="1" applyAlignment="1">
      <alignment vertical="center"/>
    </xf>
    <xf numFmtId="3" fontId="3" fillId="3" borderId="80" xfId="17" applyNumberFormat="1" applyFont="1" applyFill="1" applyBorder="1" applyAlignment="1">
      <alignment vertical="center"/>
    </xf>
    <xf numFmtId="3" fontId="3" fillId="3" borderId="81" xfId="17" applyNumberFormat="1" applyFont="1" applyFill="1" applyBorder="1" applyAlignment="1">
      <alignment vertical="center"/>
    </xf>
    <xf numFmtId="3" fontId="3" fillId="3" borderId="181" xfId="17" applyNumberFormat="1" applyFont="1" applyFill="1" applyBorder="1" applyAlignment="1">
      <alignment vertical="center"/>
    </xf>
    <xf numFmtId="176" fontId="8" fillId="5" borderId="167" xfId="15" applyNumberFormat="1" applyFont="1" applyFill="1" applyBorder="1" applyAlignment="1">
      <alignment horizontal="center" vertical="center"/>
    </xf>
    <xf numFmtId="176" fontId="8" fillId="5" borderId="192" xfId="15" applyNumberFormat="1" applyFont="1" applyFill="1" applyBorder="1" applyAlignment="1">
      <alignment horizontal="center" vertical="center"/>
    </xf>
    <xf numFmtId="176" fontId="3" fillId="3" borderId="43" xfId="15" applyNumberFormat="1" applyFont="1" applyFill="1" applyBorder="1" applyAlignment="1">
      <alignment horizontal="right" vertical="center"/>
    </xf>
    <xf numFmtId="176" fontId="3" fillId="3" borderId="101" xfId="15" applyNumberFormat="1" applyFont="1" applyFill="1" applyBorder="1" applyAlignment="1">
      <alignment horizontal="right" vertical="center"/>
    </xf>
    <xf numFmtId="176" fontId="3" fillId="3" borderId="100" xfId="15" applyNumberFormat="1" applyFont="1" applyFill="1" applyBorder="1" applyAlignment="1">
      <alignment horizontal="right" vertical="center"/>
    </xf>
    <xf numFmtId="176" fontId="8" fillId="5" borderId="169" xfId="15" applyNumberFormat="1" applyFont="1" applyFill="1" applyBorder="1" applyAlignment="1">
      <alignment horizontal="center" vertical="center"/>
    </xf>
    <xf numFmtId="176" fontId="8" fillId="5" borderId="166" xfId="15" applyNumberFormat="1" applyFont="1" applyFill="1" applyBorder="1" applyAlignment="1">
      <alignment horizontal="center" vertical="center"/>
    </xf>
    <xf numFmtId="176" fontId="8" fillId="5" borderId="64" xfId="15" applyNumberFormat="1" applyFont="1" applyFill="1" applyBorder="1" applyAlignment="1">
      <alignment horizontal="center" vertical="center"/>
    </xf>
    <xf numFmtId="176" fontId="8" fillId="6" borderId="60" xfId="15" applyNumberFormat="1" applyFont="1" applyFill="1" applyBorder="1" applyAlignment="1">
      <alignment horizontal="right" vertical="center"/>
    </xf>
    <xf numFmtId="176" fontId="3" fillId="3" borderId="82" xfId="15" applyNumberFormat="1" applyFont="1" applyFill="1" applyBorder="1" applyAlignment="1">
      <alignment horizontal="right" vertical="center"/>
    </xf>
    <xf numFmtId="176" fontId="3" fillId="3" borderId="60" xfId="15" applyNumberFormat="1" applyFont="1" applyFill="1" applyBorder="1" applyAlignment="1">
      <alignment horizontal="right" vertical="center"/>
    </xf>
    <xf numFmtId="176" fontId="3" fillId="3" borderId="39" xfId="15" applyNumberFormat="1" applyFont="1" applyFill="1" applyBorder="1" applyAlignment="1">
      <alignment horizontal="right" vertical="center"/>
    </xf>
    <xf numFmtId="207" fontId="3" fillId="3" borderId="42" xfId="0" applyNumberFormat="1" applyFont="1" applyFill="1" applyBorder="1" applyAlignment="1">
      <alignment horizontal="right" vertical="center"/>
    </xf>
    <xf numFmtId="176" fontId="8" fillId="6" borderId="57" xfId="15" applyNumberFormat="1" applyFont="1" applyFill="1" applyBorder="1" applyAlignment="1">
      <alignment horizontal="right" vertical="center"/>
    </xf>
    <xf numFmtId="186" fontId="3" fillId="3" borderId="6" xfId="0" applyNumberFormat="1" applyFont="1" applyFill="1" applyBorder="1" applyAlignment="1">
      <alignment vertical="center"/>
    </xf>
    <xf numFmtId="186" fontId="3" fillId="3" borderId="108" xfId="0" applyNumberFormat="1" applyFont="1" applyFill="1" applyBorder="1" applyAlignment="1">
      <alignment vertical="center"/>
    </xf>
    <xf numFmtId="186" fontId="3" fillId="3" borderId="7" xfId="0" applyNumberFormat="1" applyFont="1" applyFill="1" applyBorder="1" applyAlignment="1">
      <alignment vertical="center"/>
    </xf>
    <xf numFmtId="186" fontId="3" fillId="3" borderId="71" xfId="0" applyNumberFormat="1" applyFont="1" applyFill="1" applyBorder="1" applyAlignment="1">
      <alignment vertical="center"/>
    </xf>
    <xf numFmtId="3" fontId="3" fillId="3" borderId="108" xfId="0" applyNumberFormat="1" applyFont="1" applyFill="1" applyBorder="1" applyAlignment="1">
      <alignment horizontal="right" vertical="center"/>
    </xf>
    <xf numFmtId="38" fontId="3" fillId="3" borderId="108" xfId="17" applyFont="1" applyFill="1" applyBorder="1" applyAlignment="1">
      <alignment vertical="center"/>
    </xf>
    <xf numFmtId="38" fontId="3" fillId="3" borderId="116" xfId="17" applyFont="1" applyFill="1" applyBorder="1" applyAlignment="1">
      <alignment vertical="center"/>
    </xf>
    <xf numFmtId="38" fontId="3" fillId="3" borderId="53" xfId="17" applyFont="1" applyFill="1" applyBorder="1" applyAlignment="1">
      <alignment vertical="center"/>
    </xf>
    <xf numFmtId="38" fontId="3" fillId="3" borderId="37" xfId="17" applyFont="1" applyFill="1" applyBorder="1" applyAlignment="1">
      <alignment vertical="center"/>
    </xf>
    <xf numFmtId="38" fontId="3" fillId="3" borderId="82" xfId="17" applyFont="1" applyFill="1" applyBorder="1" applyAlignment="1">
      <alignment vertical="center"/>
    </xf>
    <xf numFmtId="38" fontId="3" fillId="3" borderId="149" xfId="17" applyFont="1" applyFill="1" applyBorder="1" applyAlignment="1">
      <alignment vertical="center"/>
    </xf>
    <xf numFmtId="38" fontId="3" fillId="3" borderId="141" xfId="17" applyFont="1" applyFill="1" applyBorder="1" applyAlignment="1">
      <alignment vertical="center"/>
    </xf>
    <xf numFmtId="38" fontId="3" fillId="3" borderId="145" xfId="17" applyFont="1" applyFill="1" applyBorder="1" applyAlignment="1">
      <alignment vertical="center"/>
    </xf>
    <xf numFmtId="38" fontId="3" fillId="3" borderId="147" xfId="17" applyFont="1" applyFill="1" applyBorder="1" applyAlignment="1">
      <alignment vertical="center"/>
    </xf>
    <xf numFmtId="38" fontId="3" fillId="3" borderId="127" xfId="17" applyFont="1" applyFill="1" applyBorder="1" applyAlignment="1">
      <alignment vertical="center"/>
    </xf>
    <xf numFmtId="38" fontId="3" fillId="3" borderId="131" xfId="17" applyFont="1" applyFill="1" applyBorder="1" applyAlignment="1">
      <alignment vertical="center"/>
    </xf>
    <xf numFmtId="38" fontId="3" fillId="3" borderId="148" xfId="17" applyFont="1" applyFill="1" applyBorder="1" applyAlignment="1">
      <alignment vertical="center"/>
    </xf>
    <xf numFmtId="38" fontId="3" fillId="3" borderId="134" xfId="17" applyFont="1" applyFill="1" applyBorder="1" applyAlignment="1">
      <alignment vertical="center"/>
    </xf>
    <xf numFmtId="38" fontId="3" fillId="3" borderId="138" xfId="17" applyFont="1" applyFill="1" applyBorder="1" applyAlignment="1">
      <alignment vertical="center"/>
    </xf>
    <xf numFmtId="38" fontId="3" fillId="3" borderId="32" xfId="17" applyFont="1" applyFill="1" applyBorder="1" applyAlignment="1">
      <alignment vertical="center"/>
    </xf>
    <xf numFmtId="38" fontId="3" fillId="3" borderId="74" xfId="17" applyFont="1" applyFill="1" applyBorder="1" applyAlignment="1">
      <alignment vertical="center"/>
    </xf>
    <xf numFmtId="38" fontId="3" fillId="3" borderId="40" xfId="17" applyFont="1" applyFill="1" applyBorder="1" applyAlignment="1">
      <alignment vertical="center"/>
    </xf>
    <xf numFmtId="176" fontId="8" fillId="6" borderId="106" xfId="15" applyNumberFormat="1" applyFont="1" applyFill="1" applyBorder="1" applyAlignment="1">
      <alignment horizontal="right" vertical="center"/>
    </xf>
    <xf numFmtId="186" fontId="3" fillId="3" borderId="21" xfId="0" applyNumberFormat="1" applyFont="1" applyFill="1" applyBorder="1" applyAlignment="1">
      <alignment horizontal="right" vertical="center"/>
    </xf>
    <xf numFmtId="0" fontId="21" fillId="0" borderId="0" xfId="0" applyFont="1" applyAlignment="1">
      <alignment/>
    </xf>
    <xf numFmtId="3" fontId="3" fillId="3" borderId="34" xfId="0" applyNumberFormat="1" applyFont="1" applyFill="1" applyBorder="1" applyAlignment="1">
      <alignment horizontal="right" vertical="center"/>
    </xf>
    <xf numFmtId="3" fontId="3" fillId="6" borderId="33" xfId="17" applyNumberFormat="1" applyFont="1" applyFill="1" applyBorder="1" applyAlignment="1">
      <alignment horizontal="right" vertical="center"/>
    </xf>
    <xf numFmtId="3" fontId="3" fillId="6" borderId="49" xfId="17" applyNumberFormat="1" applyFont="1" applyFill="1" applyBorder="1" applyAlignment="1">
      <alignment horizontal="right" vertical="center"/>
    </xf>
    <xf numFmtId="3" fontId="3" fillId="6" borderId="59" xfId="17" applyNumberFormat="1" applyFont="1" applyFill="1" applyBorder="1" applyAlignment="1">
      <alignment horizontal="right" vertical="center"/>
    </xf>
    <xf numFmtId="3" fontId="3" fillId="6" borderId="52" xfId="17" applyNumberFormat="1" applyFont="1" applyFill="1" applyBorder="1" applyAlignment="1">
      <alignment horizontal="right" vertical="center"/>
    </xf>
    <xf numFmtId="3" fontId="3" fillId="6" borderId="181" xfId="17" applyNumberFormat="1" applyFont="1" applyFill="1" applyBorder="1" applyAlignment="1">
      <alignment horizontal="right" vertical="center"/>
    </xf>
    <xf numFmtId="3" fontId="3" fillId="6" borderId="50" xfId="17" applyNumberFormat="1" applyFont="1" applyFill="1" applyBorder="1" applyAlignment="1">
      <alignment horizontal="right" vertical="center"/>
    </xf>
    <xf numFmtId="3" fontId="3" fillId="6" borderId="48" xfId="17" applyNumberFormat="1" applyFont="1" applyFill="1" applyBorder="1" applyAlignment="1">
      <alignment horizontal="right" vertical="center"/>
    </xf>
    <xf numFmtId="3" fontId="3" fillId="6" borderId="93" xfId="17" applyNumberFormat="1" applyFont="1" applyFill="1" applyBorder="1" applyAlignment="1">
      <alignment horizontal="right" vertical="center"/>
    </xf>
    <xf numFmtId="3" fontId="3" fillId="6" borderId="95" xfId="17" applyNumberFormat="1" applyFont="1" applyFill="1" applyBorder="1" applyAlignment="1">
      <alignment horizontal="right" vertical="center"/>
    </xf>
    <xf numFmtId="3" fontId="3" fillId="6" borderId="91" xfId="17" applyNumberFormat="1" applyFont="1" applyFill="1" applyBorder="1" applyAlignment="1">
      <alignment horizontal="right" vertical="center"/>
    </xf>
    <xf numFmtId="176" fontId="3" fillId="6" borderId="114" xfId="15" applyNumberFormat="1" applyFont="1" applyFill="1" applyBorder="1" applyAlignment="1">
      <alignment horizontal="right" vertical="center"/>
    </xf>
    <xf numFmtId="176" fontId="3" fillId="6" borderId="44" xfId="15" applyNumberFormat="1" applyFont="1" applyFill="1" applyBorder="1" applyAlignment="1">
      <alignment horizontal="right" vertical="center"/>
    </xf>
    <xf numFmtId="176" fontId="3" fillId="6" borderId="67" xfId="15" applyNumberFormat="1" applyFont="1" applyFill="1" applyBorder="1" applyAlignment="1">
      <alignment horizontal="right" vertical="center"/>
    </xf>
    <xf numFmtId="176" fontId="3" fillId="6" borderId="82" xfId="15" applyNumberFormat="1" applyFont="1" applyFill="1" applyBorder="1" applyAlignment="1">
      <alignment horizontal="right" vertical="center"/>
    </xf>
    <xf numFmtId="176" fontId="3" fillId="6" borderId="39" xfId="15" applyNumberFormat="1" applyFont="1" applyFill="1" applyBorder="1" applyAlignment="1">
      <alignment horizontal="right" vertical="center"/>
    </xf>
    <xf numFmtId="3" fontId="3" fillId="6" borderId="110" xfId="0" applyNumberFormat="1" applyFont="1" applyFill="1" applyBorder="1" applyAlignment="1">
      <alignment horizontal="right" vertical="center"/>
    </xf>
    <xf numFmtId="3" fontId="3" fillId="6" borderId="67" xfId="0" applyNumberFormat="1" applyFont="1" applyFill="1" applyBorder="1" applyAlignment="1">
      <alignment horizontal="right" vertical="center"/>
    </xf>
    <xf numFmtId="3" fontId="3" fillId="6" borderId="21" xfId="0" applyNumberFormat="1" applyFont="1" applyFill="1" applyBorder="1" applyAlignment="1">
      <alignment horizontal="right" vertical="center"/>
    </xf>
    <xf numFmtId="3" fontId="3" fillId="6" borderId="48" xfId="0" applyNumberFormat="1" applyFont="1" applyFill="1" applyBorder="1" applyAlignment="1">
      <alignment horizontal="right" vertical="center"/>
    </xf>
    <xf numFmtId="207" fontId="3" fillId="6" borderId="111" xfId="0" applyNumberFormat="1" applyFont="1" applyFill="1" applyBorder="1" applyAlignment="1">
      <alignment horizontal="right" vertical="center"/>
    </xf>
    <xf numFmtId="207" fontId="3" fillId="6" borderId="77" xfId="0" applyNumberFormat="1" applyFont="1" applyFill="1" applyBorder="1" applyAlignment="1">
      <alignment horizontal="right" vertical="center"/>
    </xf>
    <xf numFmtId="176" fontId="8" fillId="6" borderId="19" xfId="15" applyNumberFormat="1" applyFont="1" applyFill="1" applyBorder="1" applyAlignment="1">
      <alignment horizontal="right" vertical="center"/>
    </xf>
    <xf numFmtId="176" fontId="8" fillId="6" borderId="193" xfId="15" applyNumberFormat="1" applyFont="1" applyFill="1" applyBorder="1" applyAlignment="1">
      <alignment horizontal="right" vertical="center"/>
    </xf>
    <xf numFmtId="176" fontId="8" fillId="6" borderId="194" xfId="15" applyNumberFormat="1" applyFont="1" applyFill="1" applyBorder="1" applyAlignment="1">
      <alignment horizontal="right" vertical="center"/>
    </xf>
    <xf numFmtId="176" fontId="8" fillId="6" borderId="67" xfId="15" applyNumberFormat="1" applyFont="1" applyFill="1" applyBorder="1" applyAlignment="1">
      <alignment horizontal="right" vertical="center"/>
    </xf>
    <xf numFmtId="176" fontId="8" fillId="6" borderId="39" xfId="15" applyNumberFormat="1" applyFont="1" applyFill="1" applyBorder="1" applyAlignment="1">
      <alignment horizontal="right" vertical="center"/>
    </xf>
    <xf numFmtId="176" fontId="8" fillId="6" borderId="93" xfId="15" applyNumberFormat="1" applyFont="1" applyFill="1" applyBorder="1" applyAlignment="1">
      <alignment horizontal="right" vertical="center"/>
    </xf>
    <xf numFmtId="176" fontId="8" fillId="6" borderId="95" xfId="15" applyNumberFormat="1" applyFont="1" applyFill="1" applyBorder="1" applyAlignment="1">
      <alignment horizontal="right" vertical="center"/>
    </xf>
    <xf numFmtId="3" fontId="3" fillId="6" borderId="139" xfId="17" applyNumberFormat="1" applyFont="1" applyFill="1" applyBorder="1" applyAlignment="1">
      <alignment horizontal="right" vertical="center"/>
    </xf>
    <xf numFmtId="3" fontId="3" fillId="6" borderId="125" xfId="17" applyNumberFormat="1" applyFont="1" applyFill="1" applyBorder="1" applyAlignment="1">
      <alignment horizontal="right" vertical="center"/>
    </xf>
    <xf numFmtId="3" fontId="3" fillId="6" borderId="132" xfId="17" applyNumberFormat="1" applyFont="1" applyFill="1" applyBorder="1" applyAlignment="1">
      <alignment horizontal="right" vertical="center"/>
    </xf>
    <xf numFmtId="3" fontId="3" fillId="6" borderId="106" xfId="17" applyNumberFormat="1" applyFont="1" applyFill="1" applyBorder="1" applyAlignment="1">
      <alignment horizontal="right" vertical="center"/>
    </xf>
    <xf numFmtId="3" fontId="3" fillId="6" borderId="82" xfId="17" applyNumberFormat="1" applyFont="1" applyFill="1" applyBorder="1" applyAlignment="1">
      <alignment horizontal="right" vertical="center"/>
    </xf>
    <xf numFmtId="3" fontId="3" fillId="6" borderId="145" xfId="17" applyNumberFormat="1" applyFont="1" applyFill="1" applyBorder="1" applyAlignment="1">
      <alignment horizontal="right" vertical="center"/>
    </xf>
    <xf numFmtId="3" fontId="3" fillId="6" borderId="140" xfId="17" applyNumberFormat="1" applyFont="1" applyFill="1" applyBorder="1" applyAlignment="1">
      <alignment horizontal="right" vertical="center"/>
    </xf>
    <xf numFmtId="3" fontId="3" fillId="6" borderId="131" xfId="17" applyNumberFormat="1" applyFont="1" applyFill="1" applyBorder="1" applyAlignment="1">
      <alignment horizontal="right" vertical="center"/>
    </xf>
    <xf numFmtId="3" fontId="3" fillId="6" borderId="126" xfId="17" applyNumberFormat="1" applyFont="1" applyFill="1" applyBorder="1" applyAlignment="1">
      <alignment horizontal="right" vertical="center"/>
    </xf>
    <xf numFmtId="3" fontId="3" fillId="6" borderId="138" xfId="17" applyNumberFormat="1" applyFont="1" applyFill="1" applyBorder="1" applyAlignment="1">
      <alignment horizontal="right" vertical="center"/>
    </xf>
    <xf numFmtId="3" fontId="3" fillId="6" borderId="133" xfId="17" applyNumberFormat="1" applyFont="1" applyFill="1" applyBorder="1" applyAlignment="1">
      <alignment horizontal="right" vertical="center"/>
    </xf>
    <xf numFmtId="3" fontId="3" fillId="6" borderId="42" xfId="17" applyNumberFormat="1" applyFont="1" applyFill="1" applyBorder="1" applyAlignment="1">
      <alignment horizontal="right" vertical="center"/>
    </xf>
    <xf numFmtId="3" fontId="3" fillId="6" borderId="6" xfId="0" applyNumberFormat="1" applyFont="1" applyFill="1" applyBorder="1" applyAlignment="1">
      <alignment vertical="center"/>
    </xf>
    <xf numFmtId="176" fontId="3" fillId="6" borderId="34" xfId="15" applyNumberFormat="1" applyFont="1" applyFill="1" applyBorder="1" applyAlignment="1">
      <alignment horizontal="right" vertical="center"/>
    </xf>
    <xf numFmtId="3" fontId="3" fillId="6" borderId="110" xfId="0" applyNumberFormat="1" applyFont="1" applyFill="1" applyBorder="1" applyAlignment="1">
      <alignment vertical="center"/>
    </xf>
    <xf numFmtId="176" fontId="8" fillId="6" borderId="153" xfId="15" applyNumberFormat="1" applyFont="1" applyFill="1" applyBorder="1" applyAlignment="1">
      <alignment horizontal="right" vertical="center"/>
    </xf>
    <xf numFmtId="176" fontId="8" fillId="6" borderId="151" xfId="15" applyNumberFormat="1" applyFont="1" applyFill="1" applyBorder="1" applyAlignment="1">
      <alignment horizontal="right" vertical="center"/>
    </xf>
    <xf numFmtId="176" fontId="8" fillId="6" borderId="152" xfId="15" applyNumberFormat="1" applyFont="1" applyFill="1" applyBorder="1" applyAlignment="1">
      <alignment horizontal="right" vertical="center"/>
    </xf>
    <xf numFmtId="176" fontId="8" fillId="6" borderId="145" xfId="15" applyNumberFormat="1" applyFont="1" applyFill="1" applyBorder="1" applyAlignment="1">
      <alignment horizontal="right" vertical="center"/>
    </xf>
    <xf numFmtId="176" fontId="8" fillId="6" borderId="139" xfId="15" applyNumberFormat="1" applyFont="1" applyFill="1" applyBorder="1" applyAlignment="1">
      <alignment horizontal="right" vertical="center"/>
    </xf>
    <xf numFmtId="176" fontId="8" fillId="6" borderId="131" xfId="15" applyNumberFormat="1" applyFont="1" applyFill="1" applyBorder="1" applyAlignment="1">
      <alignment horizontal="right" vertical="center"/>
    </xf>
    <xf numFmtId="176" fontId="8" fillId="6" borderId="125" xfId="15" applyNumberFormat="1" applyFont="1" applyFill="1" applyBorder="1" applyAlignment="1">
      <alignment horizontal="right" vertical="center"/>
    </xf>
    <xf numFmtId="176" fontId="8" fillId="6" borderId="138" xfId="15" applyNumberFormat="1" applyFont="1" applyFill="1" applyBorder="1" applyAlignment="1" quotePrefix="1">
      <alignment horizontal="right" vertical="center"/>
    </xf>
    <xf numFmtId="176" fontId="8" fillId="6" borderId="132" xfId="15" applyNumberFormat="1" applyFont="1" applyFill="1" applyBorder="1" applyAlignment="1" quotePrefix="1">
      <alignment horizontal="right" vertical="center"/>
    </xf>
    <xf numFmtId="176" fontId="8" fillId="6" borderId="40" xfId="15" applyNumberFormat="1" applyFont="1" applyFill="1" applyBorder="1" applyAlignment="1">
      <alignment horizontal="right" vertical="center"/>
    </xf>
    <xf numFmtId="176" fontId="8" fillId="6" borderId="32" xfId="15" applyNumberFormat="1" applyFont="1" applyFill="1" applyBorder="1" applyAlignment="1">
      <alignment vertical="center"/>
    </xf>
    <xf numFmtId="176" fontId="8" fillId="6" borderId="27" xfId="15" applyNumberFormat="1" applyFont="1" applyFill="1" applyBorder="1" applyAlignment="1">
      <alignment horizontal="right" vertical="center"/>
    </xf>
    <xf numFmtId="176" fontId="8" fillId="6" borderId="195" xfId="15" applyNumberFormat="1" applyFont="1" applyFill="1" applyBorder="1" applyAlignment="1">
      <alignment horizontal="right" vertical="center"/>
    </xf>
    <xf numFmtId="176" fontId="8" fillId="6" borderId="196" xfId="15" applyNumberFormat="1" applyFont="1" applyFill="1" applyBorder="1" applyAlignment="1">
      <alignment horizontal="right" vertical="center"/>
    </xf>
    <xf numFmtId="3" fontId="3" fillId="6" borderId="139" xfId="17" applyNumberFormat="1" applyFont="1" applyFill="1" applyBorder="1" applyAlignment="1">
      <alignment vertical="center"/>
    </xf>
    <xf numFmtId="3" fontId="3" fillId="6" borderId="125" xfId="17" applyNumberFormat="1" applyFont="1" applyFill="1" applyBorder="1" applyAlignment="1">
      <alignment vertical="center"/>
    </xf>
    <xf numFmtId="3" fontId="3" fillId="6" borderId="132" xfId="17" applyNumberFormat="1" applyFont="1" applyFill="1" applyBorder="1" applyAlignment="1">
      <alignment vertical="center"/>
    </xf>
    <xf numFmtId="3" fontId="3" fillId="6" borderId="106" xfId="17" applyNumberFormat="1" applyFont="1" applyFill="1" applyBorder="1" applyAlignment="1">
      <alignment vertical="center"/>
    </xf>
    <xf numFmtId="3" fontId="3" fillId="6" borderId="82" xfId="17" applyNumberFormat="1" applyFont="1" applyFill="1" applyBorder="1" applyAlignment="1">
      <alignment vertical="center"/>
    </xf>
    <xf numFmtId="3" fontId="3" fillId="6" borderId="145" xfId="17" applyNumberFormat="1" applyFont="1" applyFill="1" applyBorder="1" applyAlignment="1">
      <alignment vertical="center"/>
    </xf>
    <xf numFmtId="3" fontId="3" fillId="6" borderId="140" xfId="17" applyNumberFormat="1" applyFont="1" applyFill="1" applyBorder="1" applyAlignment="1">
      <alignment vertical="center"/>
    </xf>
    <xf numFmtId="3" fontId="3" fillId="6" borderId="131" xfId="17" applyNumberFormat="1" applyFont="1" applyFill="1" applyBorder="1" applyAlignment="1">
      <alignment vertical="center"/>
    </xf>
    <xf numFmtId="3" fontId="3" fillId="6" borderId="126" xfId="17" applyNumberFormat="1" applyFont="1" applyFill="1" applyBorder="1" applyAlignment="1">
      <alignment vertical="center"/>
    </xf>
    <xf numFmtId="3" fontId="3" fillId="6" borderId="138" xfId="17" applyNumberFormat="1" applyFont="1" applyFill="1" applyBorder="1" applyAlignment="1">
      <alignment vertical="center"/>
    </xf>
    <xf numFmtId="3" fontId="3" fillId="6" borderId="133" xfId="17" applyNumberFormat="1" applyFont="1" applyFill="1" applyBorder="1" applyAlignment="1">
      <alignment vertical="center"/>
    </xf>
    <xf numFmtId="3" fontId="3" fillId="6" borderId="42" xfId="17" applyNumberFormat="1" applyFont="1" applyFill="1" applyBorder="1" applyAlignment="1">
      <alignment vertical="center"/>
    </xf>
    <xf numFmtId="3" fontId="3" fillId="6" borderId="6" xfId="0" applyNumberFormat="1" applyFont="1" applyFill="1" applyBorder="1" applyAlignment="1">
      <alignment horizontal="right" vertical="center"/>
    </xf>
    <xf numFmtId="3" fontId="3" fillId="6" borderId="71" xfId="0" applyNumberFormat="1" applyFont="1" applyFill="1" applyBorder="1" applyAlignment="1">
      <alignment horizontal="right" vertical="center"/>
    </xf>
    <xf numFmtId="3" fontId="3" fillId="6" borderId="71" xfId="0" applyNumberFormat="1" applyFont="1" applyFill="1" applyBorder="1" applyAlignment="1">
      <alignment vertical="center"/>
    </xf>
    <xf numFmtId="3" fontId="3" fillId="6" borderId="7" xfId="0" applyNumberFormat="1" applyFont="1" applyFill="1" applyBorder="1" applyAlignment="1">
      <alignment vertical="center"/>
    </xf>
    <xf numFmtId="176" fontId="8" fillId="6" borderId="153" xfId="15" applyNumberFormat="1" applyFont="1" applyFill="1" applyBorder="1" applyAlignment="1">
      <alignment vertical="center"/>
    </xf>
    <xf numFmtId="176" fontId="8" fillId="6" borderId="151" xfId="15" applyNumberFormat="1" applyFont="1" applyFill="1" applyBorder="1" applyAlignment="1">
      <alignment vertical="center"/>
    </xf>
    <xf numFmtId="176" fontId="8" fillId="6" borderId="152" xfId="15" applyNumberFormat="1" applyFont="1" applyFill="1" applyBorder="1" applyAlignment="1">
      <alignment vertical="center"/>
    </xf>
    <xf numFmtId="3" fontId="3" fillId="6" borderId="139" xfId="0" applyNumberFormat="1" applyFont="1" applyFill="1" applyBorder="1" applyAlignment="1">
      <alignment vertical="center"/>
    </xf>
    <xf numFmtId="3" fontId="3" fillId="6" borderId="125" xfId="0" applyNumberFormat="1" applyFont="1" applyFill="1" applyBorder="1" applyAlignment="1">
      <alignment vertical="center"/>
    </xf>
    <xf numFmtId="3" fontId="3" fillId="6" borderId="132" xfId="0" applyNumberFormat="1" applyFont="1" applyFill="1" applyBorder="1" applyAlignment="1">
      <alignment vertical="center"/>
    </xf>
    <xf numFmtId="3" fontId="3" fillId="6" borderId="106" xfId="0" applyNumberFormat="1" applyFont="1" applyFill="1" applyBorder="1" applyAlignment="1">
      <alignment vertical="center"/>
    </xf>
    <xf numFmtId="3" fontId="3" fillId="6" borderId="82" xfId="0" applyNumberFormat="1" applyFont="1" applyFill="1" applyBorder="1" applyAlignment="1">
      <alignment vertical="center"/>
    </xf>
    <xf numFmtId="3" fontId="3" fillId="6" borderId="145" xfId="0" applyNumberFormat="1" applyFont="1" applyFill="1" applyBorder="1" applyAlignment="1">
      <alignment vertical="center"/>
    </xf>
    <xf numFmtId="3" fontId="3" fillId="6" borderId="140" xfId="0" applyNumberFormat="1" applyFont="1" applyFill="1" applyBorder="1" applyAlignment="1">
      <alignment vertical="center"/>
    </xf>
    <xf numFmtId="3" fontId="3" fillId="6" borderId="131" xfId="0" applyNumberFormat="1" applyFont="1" applyFill="1" applyBorder="1" applyAlignment="1">
      <alignment vertical="center"/>
    </xf>
    <xf numFmtId="3" fontId="3" fillId="6" borderId="126" xfId="0" applyNumberFormat="1" applyFont="1" applyFill="1" applyBorder="1" applyAlignment="1">
      <alignment vertical="center"/>
    </xf>
    <xf numFmtId="3" fontId="3" fillId="6" borderId="138" xfId="0" applyNumberFormat="1" applyFont="1" applyFill="1" applyBorder="1" applyAlignment="1">
      <alignment vertical="center"/>
    </xf>
    <xf numFmtId="3" fontId="3" fillId="6" borderId="133" xfId="0" applyNumberFormat="1" applyFont="1" applyFill="1" applyBorder="1" applyAlignment="1">
      <alignment vertical="center"/>
    </xf>
    <xf numFmtId="3" fontId="3" fillId="6" borderId="42" xfId="0" applyNumberFormat="1" applyFont="1" applyFill="1" applyBorder="1" applyAlignment="1">
      <alignment vertical="center"/>
    </xf>
    <xf numFmtId="176" fontId="3" fillId="6" borderId="34" xfId="15" applyNumberFormat="1" applyFont="1" applyFill="1" applyBorder="1" applyAlignment="1">
      <alignment horizontal="center" vertical="center"/>
    </xf>
    <xf numFmtId="176" fontId="3" fillId="6" borderId="67" xfId="15" applyNumberFormat="1" applyFont="1" applyFill="1" applyBorder="1" applyAlignment="1">
      <alignment horizontal="center" vertical="center"/>
    </xf>
    <xf numFmtId="176" fontId="8" fillId="6" borderId="149" xfId="15" applyNumberFormat="1" applyFont="1" applyFill="1" applyBorder="1" applyAlignment="1">
      <alignment horizontal="center" vertical="center"/>
    </xf>
    <xf numFmtId="176" fontId="8" fillId="6" borderId="147" xfId="15" applyNumberFormat="1" applyFont="1" applyFill="1" applyBorder="1" applyAlignment="1">
      <alignment horizontal="center" vertical="center"/>
    </xf>
    <xf numFmtId="176" fontId="8" fillId="6" borderId="148" xfId="15" applyNumberFormat="1" applyFont="1" applyFill="1" applyBorder="1" applyAlignment="1">
      <alignment horizontal="center" vertical="center"/>
    </xf>
    <xf numFmtId="176" fontId="8" fillId="6" borderId="145" xfId="15" applyNumberFormat="1" applyFont="1" applyFill="1" applyBorder="1" applyAlignment="1">
      <alignment horizontal="center" vertical="center"/>
    </xf>
    <xf numFmtId="176" fontId="8" fillId="6" borderId="131" xfId="15" applyNumberFormat="1" applyFont="1" applyFill="1" applyBorder="1" applyAlignment="1">
      <alignment horizontal="center" vertical="center"/>
    </xf>
    <xf numFmtId="176" fontId="8" fillId="6" borderId="138" xfId="15" applyNumberFormat="1" applyFont="1" applyFill="1" applyBorder="1" applyAlignment="1">
      <alignment horizontal="right" vertical="center"/>
    </xf>
    <xf numFmtId="176" fontId="8" fillId="6" borderId="32" xfId="15" applyNumberFormat="1" applyFont="1" applyFill="1" applyBorder="1" applyAlignment="1">
      <alignment horizontal="center" vertical="center"/>
    </xf>
    <xf numFmtId="176" fontId="3" fillId="6" borderId="34" xfId="15" applyNumberFormat="1" applyFont="1" applyFill="1" applyBorder="1" applyAlignment="1">
      <alignment vertical="center"/>
    </xf>
    <xf numFmtId="176" fontId="3" fillId="6" borderId="67" xfId="15" applyNumberFormat="1" applyFont="1" applyFill="1" applyBorder="1" applyAlignment="1">
      <alignment vertical="center"/>
    </xf>
    <xf numFmtId="176" fontId="8" fillId="6" borderId="64" xfId="15" applyNumberFormat="1" applyFont="1" applyFill="1" applyBorder="1" applyAlignment="1">
      <alignment vertical="center"/>
    </xf>
    <xf numFmtId="176" fontId="3" fillId="6" borderId="57" xfId="15" applyNumberFormat="1" applyFont="1" applyFill="1" applyBorder="1" applyAlignment="1">
      <alignment horizontal="center" vertical="center"/>
    </xf>
    <xf numFmtId="176" fontId="3" fillId="6" borderId="13" xfId="15" applyNumberFormat="1" applyFont="1" applyFill="1" applyBorder="1" applyAlignment="1">
      <alignment horizontal="center" vertical="center"/>
    </xf>
    <xf numFmtId="176" fontId="8" fillId="6" borderId="147" xfId="15" applyNumberFormat="1" applyFont="1" applyFill="1" applyBorder="1" applyAlignment="1">
      <alignment vertical="center"/>
    </xf>
    <xf numFmtId="176" fontId="8" fillId="6" borderId="132" xfId="15" applyNumberFormat="1" applyFont="1" applyFill="1" applyBorder="1" applyAlignment="1">
      <alignment vertical="center"/>
    </xf>
    <xf numFmtId="176" fontId="8" fillId="6" borderId="139" xfId="15" applyNumberFormat="1" applyFont="1" applyFill="1" applyBorder="1" applyAlignment="1">
      <alignment horizontal="center" vertical="center"/>
    </xf>
    <xf numFmtId="176" fontId="8" fillId="6" borderId="125" xfId="15" applyNumberFormat="1" applyFont="1" applyFill="1" applyBorder="1" applyAlignment="1">
      <alignment horizontal="center" vertical="center"/>
    </xf>
    <xf numFmtId="176" fontId="8" fillId="6" borderId="17" xfId="15" applyNumberFormat="1" applyFont="1" applyFill="1" applyBorder="1" applyAlignment="1">
      <alignment horizontal="center" vertical="center"/>
    </xf>
    <xf numFmtId="176" fontId="8" fillId="6" borderId="147" xfId="15" applyNumberFormat="1" applyFont="1" applyFill="1" applyBorder="1" applyAlignment="1">
      <alignment horizontal="right" vertical="center"/>
    </xf>
    <xf numFmtId="176" fontId="8" fillId="6" borderId="20" xfId="15" applyNumberFormat="1" applyFont="1" applyFill="1" applyBorder="1" applyAlignment="1">
      <alignment horizontal="center" vertical="center"/>
    </xf>
    <xf numFmtId="176" fontId="8" fillId="6" borderId="149" xfId="15" applyNumberFormat="1" applyFont="1" applyFill="1" applyBorder="1" applyAlignment="1">
      <alignment horizontal="right" vertical="center"/>
    </xf>
    <xf numFmtId="3" fontId="3" fillId="6" borderId="22" xfId="17" applyNumberFormat="1" applyFont="1" applyFill="1" applyBorder="1" applyAlignment="1">
      <alignment horizontal="right" vertical="center"/>
    </xf>
    <xf numFmtId="176" fontId="8" fillId="6" borderId="88" xfId="15" applyNumberFormat="1" applyFont="1" applyFill="1" applyBorder="1" applyAlignment="1">
      <alignment horizontal="right" vertical="center"/>
    </xf>
    <xf numFmtId="176" fontId="8" fillId="6" borderId="19" xfId="15" applyNumberFormat="1" applyFont="1" applyFill="1" applyBorder="1" applyAlignment="1" quotePrefix="1">
      <alignment horizontal="right" vertical="center"/>
    </xf>
    <xf numFmtId="9" fontId="8" fillId="6" borderId="11" xfId="15" applyFont="1" applyFill="1" applyBorder="1" applyAlignment="1">
      <alignment horizontal="right" vertical="center"/>
    </xf>
    <xf numFmtId="9" fontId="8" fillId="6" borderId="60" xfId="15" applyFont="1" applyFill="1" applyBorder="1" applyAlignment="1">
      <alignment horizontal="right" vertical="center"/>
    </xf>
    <xf numFmtId="9" fontId="8" fillId="6" borderId="12" xfId="15" applyFont="1" applyFill="1" applyBorder="1" applyAlignment="1">
      <alignment horizontal="right" vertical="center"/>
    </xf>
    <xf numFmtId="9" fontId="8" fillId="6" borderId="39" xfId="15" applyFont="1" applyFill="1" applyBorder="1" applyAlignment="1">
      <alignment horizontal="right" vertical="center"/>
    </xf>
    <xf numFmtId="9" fontId="8" fillId="6" borderId="36" xfId="15" applyFont="1" applyFill="1" applyBorder="1" applyAlignment="1">
      <alignment horizontal="right" vertical="center"/>
    </xf>
    <xf numFmtId="9" fontId="8" fillId="6" borderId="97" xfId="15" applyFont="1" applyFill="1" applyBorder="1" applyAlignment="1">
      <alignment horizontal="right" vertical="center"/>
    </xf>
    <xf numFmtId="9" fontId="8" fillId="6" borderId="42" xfId="15" applyFont="1" applyFill="1" applyBorder="1" applyAlignment="1">
      <alignment horizontal="right" vertical="center"/>
    </xf>
    <xf numFmtId="38" fontId="3" fillId="6" borderId="149" xfId="17" applyFont="1" applyFill="1" applyBorder="1" applyAlignment="1">
      <alignment horizontal="right" vertical="center"/>
    </xf>
    <xf numFmtId="38" fontId="3" fillId="6" borderId="147" xfId="17" applyFont="1" applyFill="1" applyBorder="1" applyAlignment="1">
      <alignment horizontal="right" vertical="center"/>
    </xf>
    <xf numFmtId="38" fontId="3" fillId="6" borderId="148" xfId="17" applyFont="1" applyFill="1" applyBorder="1" applyAlignment="1">
      <alignment horizontal="right" vertical="center"/>
    </xf>
    <xf numFmtId="38" fontId="3" fillId="6" borderId="156" xfId="17" applyFont="1" applyFill="1" applyBorder="1" applyAlignment="1">
      <alignment horizontal="right" vertical="center"/>
    </xf>
    <xf numFmtId="38" fontId="3" fillId="6" borderId="79" xfId="17" applyFont="1" applyFill="1" applyBorder="1" applyAlignment="1">
      <alignment horizontal="right" vertical="center"/>
    </xf>
    <xf numFmtId="38" fontId="3" fillId="6" borderId="145" xfId="17" applyFont="1" applyFill="1" applyBorder="1" applyAlignment="1">
      <alignment horizontal="right" vertical="center"/>
    </xf>
    <xf numFmtId="38" fontId="3" fillId="6" borderId="142" xfId="17" applyFont="1" applyFill="1" applyBorder="1" applyAlignment="1">
      <alignment horizontal="right" vertical="center"/>
    </xf>
    <xf numFmtId="38" fontId="3" fillId="6" borderId="131" xfId="17" applyFont="1" applyFill="1" applyBorder="1" applyAlignment="1">
      <alignment horizontal="right" vertical="center"/>
    </xf>
    <xf numFmtId="38" fontId="3" fillId="6" borderId="128" xfId="17" applyFont="1" applyFill="1" applyBorder="1" applyAlignment="1">
      <alignment horizontal="right" vertical="center"/>
    </xf>
    <xf numFmtId="38" fontId="3" fillId="6" borderId="138" xfId="17" applyFont="1" applyFill="1" applyBorder="1" applyAlignment="1">
      <alignment horizontal="right" vertical="center"/>
    </xf>
    <xf numFmtId="38" fontId="3" fillId="6" borderId="135" xfId="17" applyFont="1" applyFill="1" applyBorder="1" applyAlignment="1">
      <alignment horizontal="right" vertical="center"/>
    </xf>
    <xf numFmtId="38" fontId="3" fillId="6" borderId="29" xfId="17" applyFont="1" applyFill="1" applyBorder="1" applyAlignment="1">
      <alignment horizontal="right" vertical="center"/>
    </xf>
    <xf numFmtId="176" fontId="8" fillId="6" borderId="148" xfId="15" applyNumberFormat="1" applyFont="1" applyFill="1" applyBorder="1" applyAlignment="1" quotePrefix="1">
      <alignment horizontal="right" vertical="center"/>
    </xf>
    <xf numFmtId="9" fontId="8" fillId="6" borderId="153" xfId="15" applyFont="1" applyFill="1" applyBorder="1" applyAlignment="1">
      <alignment horizontal="right" vertical="center"/>
    </xf>
    <xf numFmtId="9" fontId="8" fillId="6" borderId="151" xfId="15" applyFont="1" applyFill="1" applyBorder="1" applyAlignment="1">
      <alignment horizontal="right" vertical="center"/>
    </xf>
    <xf numFmtId="9" fontId="8" fillId="6" borderId="152" xfId="15" applyFont="1" applyFill="1" applyBorder="1" applyAlignment="1">
      <alignment horizontal="right" vertical="center"/>
    </xf>
    <xf numFmtId="9" fontId="8" fillId="6" borderId="106" xfId="15" applyFont="1" applyFill="1" applyBorder="1" applyAlignment="1">
      <alignment horizontal="right" vertical="center"/>
    </xf>
    <xf numFmtId="9" fontId="8" fillId="6" borderId="82" xfId="15" applyFont="1" applyFill="1" applyBorder="1" applyAlignment="1">
      <alignment horizontal="right" vertical="center"/>
    </xf>
    <xf numFmtId="9" fontId="8" fillId="6" borderId="145" xfId="15" applyFont="1" applyFill="1" applyBorder="1" applyAlignment="1">
      <alignment horizontal="right" vertical="center"/>
    </xf>
    <xf numFmtId="9" fontId="8" fillId="6" borderId="140" xfId="15" applyFont="1" applyFill="1" applyBorder="1" applyAlignment="1">
      <alignment horizontal="right" vertical="center"/>
    </xf>
    <xf numFmtId="9" fontId="8" fillId="6" borderId="131" xfId="15" applyFont="1" applyFill="1" applyBorder="1" applyAlignment="1">
      <alignment horizontal="right" vertical="center"/>
    </xf>
    <xf numFmtId="9" fontId="8" fillId="6" borderId="126" xfId="15" applyFont="1" applyFill="1" applyBorder="1" applyAlignment="1">
      <alignment horizontal="right" vertical="center"/>
    </xf>
    <xf numFmtId="9" fontId="8" fillId="6" borderId="138" xfId="15" applyFont="1" applyFill="1" applyBorder="1" applyAlignment="1">
      <alignment horizontal="right" vertical="center"/>
    </xf>
    <xf numFmtId="9" fontId="8" fillId="6" borderId="133" xfId="15" applyFont="1" applyFill="1" applyBorder="1" applyAlignment="1">
      <alignment horizontal="right" vertical="center"/>
    </xf>
    <xf numFmtId="9" fontId="8" fillId="6" borderId="142" xfId="15" applyFont="1" applyFill="1" applyBorder="1" applyAlignment="1">
      <alignment vertical="center"/>
    </xf>
    <xf numFmtId="9" fontId="8" fillId="6" borderId="128" xfId="15" applyFont="1" applyFill="1" applyBorder="1" applyAlignment="1">
      <alignment vertical="center"/>
    </xf>
    <xf numFmtId="9" fontId="8" fillId="6" borderId="135" xfId="15" applyFont="1" applyFill="1" applyBorder="1" applyAlignment="1">
      <alignment vertical="center"/>
    </xf>
    <xf numFmtId="9" fontId="8" fillId="6" borderId="168" xfId="15" applyFont="1" applyFill="1" applyBorder="1" applyAlignment="1">
      <alignment vertical="center"/>
    </xf>
    <xf numFmtId="9" fontId="8" fillId="6" borderId="160" xfId="15" applyFont="1" applyFill="1" applyBorder="1" applyAlignment="1">
      <alignment vertical="center"/>
    </xf>
    <xf numFmtId="9" fontId="8" fillId="6" borderId="71" xfId="15" applyFont="1" applyFill="1" applyBorder="1" applyAlignment="1">
      <alignment vertical="center"/>
    </xf>
    <xf numFmtId="9" fontId="8" fillId="6" borderId="82" xfId="15" applyFont="1" applyFill="1" applyBorder="1" applyAlignment="1">
      <alignment vertical="center"/>
    </xf>
    <xf numFmtId="9" fontId="8" fillId="6" borderId="145" xfId="15" applyFont="1" applyFill="1" applyBorder="1" applyAlignment="1">
      <alignment vertical="center"/>
    </xf>
    <xf numFmtId="9" fontId="8" fillId="6" borderId="140" xfId="15" applyFont="1" applyFill="1" applyBorder="1" applyAlignment="1">
      <alignment vertical="center"/>
    </xf>
    <xf numFmtId="9" fontId="8" fillId="6" borderId="131" xfId="15" applyFont="1" applyFill="1" applyBorder="1" applyAlignment="1">
      <alignment vertical="center"/>
    </xf>
    <xf numFmtId="9" fontId="8" fillId="6" borderId="126" xfId="15" applyFont="1" applyFill="1" applyBorder="1" applyAlignment="1">
      <alignment vertical="center"/>
    </xf>
    <xf numFmtId="9" fontId="8" fillId="6" borderId="138" xfId="15" applyFont="1" applyFill="1" applyBorder="1" applyAlignment="1">
      <alignment vertical="center"/>
    </xf>
    <xf numFmtId="9" fontId="8" fillId="6" borderId="133" xfId="15" applyFont="1" applyFill="1" applyBorder="1" applyAlignment="1">
      <alignment vertical="center"/>
    </xf>
    <xf numFmtId="9" fontId="8" fillId="6" borderId="116" xfId="15" applyFont="1" applyFill="1" applyBorder="1" applyAlignment="1">
      <alignment vertical="center"/>
    </xf>
    <xf numFmtId="9" fontId="8" fillId="6" borderId="106" xfId="15" applyFont="1" applyFill="1" applyBorder="1" applyAlignment="1">
      <alignment vertical="center"/>
    </xf>
    <xf numFmtId="9" fontId="8" fillId="6" borderId="166" xfId="15" applyFont="1" applyFill="1" applyBorder="1" applyAlignment="1">
      <alignment vertical="center"/>
    </xf>
    <xf numFmtId="9" fontId="8" fillId="6" borderId="172" xfId="15" applyFont="1" applyFill="1" applyBorder="1" applyAlignment="1">
      <alignment vertical="center"/>
    </xf>
    <xf numFmtId="9" fontId="8" fillId="6" borderId="164" xfId="15" applyFont="1" applyFill="1" applyBorder="1" applyAlignment="1">
      <alignment vertical="center"/>
    </xf>
    <xf numFmtId="9" fontId="8" fillId="6" borderId="175" xfId="15" applyFont="1" applyFill="1" applyBorder="1" applyAlignment="1">
      <alignment vertical="center"/>
    </xf>
    <xf numFmtId="3" fontId="3" fillId="6" borderId="51" xfId="0" applyNumberFormat="1" applyFont="1" applyFill="1" applyBorder="1" applyAlignment="1">
      <alignment horizontal="right" vertical="center"/>
    </xf>
    <xf numFmtId="3" fontId="3" fillId="6" borderId="49" xfId="0" applyNumberFormat="1" applyFont="1" applyFill="1" applyBorder="1" applyAlignment="1">
      <alignment horizontal="right" vertical="center"/>
    </xf>
    <xf numFmtId="3" fontId="3" fillId="6" borderId="76" xfId="0" applyNumberFormat="1" applyFont="1" applyFill="1" applyBorder="1" applyAlignment="1">
      <alignment horizontal="right" vertical="center"/>
    </xf>
    <xf numFmtId="3" fontId="3" fillId="6" borderId="18" xfId="0" applyNumberFormat="1" applyFont="1" applyFill="1" applyBorder="1" applyAlignment="1">
      <alignment horizontal="right" vertical="center"/>
    </xf>
    <xf numFmtId="176" fontId="8" fillId="6" borderId="44" xfId="15" applyNumberFormat="1" applyFont="1" applyFill="1" applyBorder="1" applyAlignment="1">
      <alignment horizontal="center" vertical="center"/>
    </xf>
    <xf numFmtId="176" fontId="8" fillId="6" borderId="39" xfId="15" applyNumberFormat="1" applyFont="1" applyFill="1" applyBorder="1" applyAlignment="1">
      <alignment horizontal="center" vertical="center"/>
    </xf>
    <xf numFmtId="176" fontId="8" fillId="6" borderId="96" xfId="15" applyNumberFormat="1" applyFont="1" applyFill="1" applyBorder="1" applyAlignment="1">
      <alignment horizontal="center" vertical="center"/>
    </xf>
    <xf numFmtId="176" fontId="8" fillId="6" borderId="97" xfId="15" applyNumberFormat="1" applyFont="1" applyFill="1" applyBorder="1" applyAlignment="1">
      <alignment horizontal="center" vertical="center"/>
    </xf>
    <xf numFmtId="3" fontId="3" fillId="3" borderId="158" xfId="0" applyNumberFormat="1" applyFont="1" applyFill="1" applyBorder="1" applyAlignment="1">
      <alignment horizontal="right" vertical="center"/>
    </xf>
    <xf numFmtId="3" fontId="3" fillId="3" borderId="98" xfId="0" applyNumberFormat="1" applyFont="1" applyFill="1" applyBorder="1" applyAlignment="1">
      <alignment horizontal="right" vertical="center"/>
    </xf>
    <xf numFmtId="0" fontId="16" fillId="0" borderId="0" xfId="0" applyFont="1" applyAlignment="1">
      <alignment horizontal="center"/>
    </xf>
    <xf numFmtId="0" fontId="6"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176" fontId="8" fillId="6" borderId="138" xfId="15" applyNumberFormat="1" applyFont="1" applyFill="1" applyBorder="1" applyAlignment="1">
      <alignment horizontal="center" vertical="center"/>
    </xf>
    <xf numFmtId="3" fontId="3" fillId="2" borderId="37" xfId="0" applyNumberFormat="1" applyFont="1" applyFill="1" applyBorder="1" applyAlignment="1">
      <alignment horizontal="right" vertical="center"/>
    </xf>
    <xf numFmtId="176" fontId="8" fillId="2" borderId="43" xfId="15" applyNumberFormat="1" applyFont="1" applyFill="1" applyBorder="1" applyAlignment="1">
      <alignment horizontal="right" vertical="center"/>
    </xf>
    <xf numFmtId="176" fontId="8" fillId="2" borderId="98" xfId="15" applyNumberFormat="1" applyFont="1" applyFill="1" applyBorder="1" applyAlignment="1">
      <alignment horizontal="right" vertical="center"/>
    </xf>
    <xf numFmtId="207" fontId="8" fillId="2" borderId="111" xfId="17" applyNumberFormat="1" applyFont="1" applyFill="1" applyBorder="1" applyAlignment="1">
      <alignment horizontal="right" vertical="center"/>
    </xf>
    <xf numFmtId="207" fontId="8" fillId="2" borderId="77" xfId="17" applyNumberFormat="1" applyFont="1" applyFill="1" applyBorder="1" applyAlignment="1">
      <alignment horizontal="right" vertical="center"/>
    </xf>
    <xf numFmtId="3" fontId="3" fillId="3" borderId="108" xfId="17" applyNumberFormat="1" applyFont="1" applyFill="1" applyBorder="1" applyAlignment="1">
      <alignment horizontal="right" vertical="center"/>
    </xf>
    <xf numFmtId="3" fontId="3" fillId="3" borderId="37" xfId="17" applyNumberFormat="1" applyFont="1" applyFill="1" applyBorder="1" applyAlignment="1">
      <alignment horizontal="right" vertical="center"/>
    </xf>
    <xf numFmtId="3" fontId="3" fillId="3" borderId="141" xfId="17" applyNumberFormat="1" applyFont="1" applyFill="1" applyBorder="1" applyAlignment="1">
      <alignment horizontal="right" vertical="center"/>
    </xf>
    <xf numFmtId="3" fontId="3" fillId="3" borderId="127" xfId="17" applyNumberFormat="1" applyFont="1" applyFill="1" applyBorder="1" applyAlignment="1">
      <alignment horizontal="right" vertical="center"/>
    </xf>
    <xf numFmtId="3" fontId="3" fillId="3" borderId="134" xfId="17" applyNumberFormat="1" applyFont="1" applyFill="1" applyBorder="1" applyAlignment="1">
      <alignment horizontal="right" vertical="center"/>
    </xf>
    <xf numFmtId="3" fontId="3" fillId="3" borderId="120" xfId="17" applyNumberFormat="1" applyFont="1" applyFill="1" applyBorder="1" applyAlignment="1">
      <alignment horizontal="right" vertical="center"/>
    </xf>
    <xf numFmtId="3" fontId="3" fillId="3" borderId="74" xfId="17" applyNumberFormat="1" applyFont="1" applyFill="1" applyBorder="1" applyAlignment="1">
      <alignment horizontal="right" vertical="center"/>
    </xf>
    <xf numFmtId="176" fontId="8" fillId="6" borderId="148" xfId="15" applyNumberFormat="1" applyFont="1" applyFill="1" applyBorder="1" applyAlignment="1">
      <alignment horizontal="right" vertical="center"/>
    </xf>
    <xf numFmtId="3" fontId="3" fillId="6" borderId="146" xfId="17" applyNumberFormat="1" applyFont="1" applyFill="1" applyBorder="1" applyAlignment="1">
      <alignment horizontal="right" vertical="center"/>
    </xf>
    <xf numFmtId="3" fontId="3" fillId="6" borderId="114" xfId="17" applyNumberFormat="1" applyFont="1" applyFill="1" applyBorder="1" applyAlignment="1">
      <alignment horizontal="right" vertical="center"/>
    </xf>
    <xf numFmtId="3" fontId="3" fillId="6" borderId="149" xfId="17" applyNumberFormat="1" applyFont="1" applyFill="1" applyBorder="1" applyAlignment="1">
      <alignment horizontal="right" vertical="center"/>
    </xf>
    <xf numFmtId="3" fontId="3" fillId="6" borderId="147" xfId="17" applyNumberFormat="1" applyFont="1" applyFill="1" applyBorder="1" applyAlignment="1">
      <alignment horizontal="right" vertical="center"/>
    </xf>
    <xf numFmtId="3" fontId="3" fillId="6" borderId="148" xfId="17" applyNumberFormat="1" applyFont="1" applyFill="1" applyBorder="1" applyAlignment="1">
      <alignment horizontal="right" vertical="center"/>
    </xf>
    <xf numFmtId="3" fontId="3" fillId="6" borderId="119" xfId="17" applyNumberFormat="1" applyFont="1" applyFill="1" applyBorder="1" applyAlignment="1">
      <alignment horizontal="right" vertical="center"/>
    </xf>
    <xf numFmtId="3" fontId="3" fillId="6" borderId="32" xfId="17" applyNumberFormat="1" applyFont="1" applyFill="1" applyBorder="1" applyAlignment="1">
      <alignment horizontal="right" vertical="center"/>
    </xf>
    <xf numFmtId="3" fontId="3" fillId="3" borderId="116" xfId="17" applyNumberFormat="1" applyFont="1" applyFill="1" applyBorder="1" applyAlignment="1">
      <alignment horizontal="right" vertical="center"/>
    </xf>
    <xf numFmtId="3" fontId="3" fillId="3" borderId="122" xfId="17" applyNumberFormat="1" applyFont="1" applyFill="1" applyBorder="1" applyAlignment="1">
      <alignment horizontal="right" vertical="center"/>
    </xf>
    <xf numFmtId="3" fontId="3" fillId="3" borderId="40" xfId="17" applyNumberFormat="1" applyFont="1" applyFill="1" applyBorder="1" applyAlignment="1">
      <alignment horizontal="right" vertical="center"/>
    </xf>
    <xf numFmtId="176" fontId="8" fillId="5" borderId="98" xfId="15" applyNumberFormat="1" applyFont="1" applyFill="1" applyBorder="1" applyAlignment="1">
      <alignment horizontal="right" vertical="center"/>
    </xf>
    <xf numFmtId="207" fontId="8" fillId="6" borderId="111" xfId="17" applyNumberFormat="1" applyFont="1" applyFill="1" applyBorder="1" applyAlignment="1">
      <alignment horizontal="right" vertical="center"/>
    </xf>
    <xf numFmtId="207" fontId="8" fillId="6" borderId="77" xfId="17" applyNumberFormat="1" applyFont="1" applyFill="1" applyBorder="1" applyAlignment="1">
      <alignment horizontal="right" vertical="center"/>
    </xf>
    <xf numFmtId="207" fontId="3" fillId="3" borderId="16" xfId="0" applyNumberFormat="1" applyFont="1" applyFill="1" applyBorder="1" applyAlignment="1">
      <alignment vertical="center"/>
    </xf>
    <xf numFmtId="207" fontId="3" fillId="3" borderId="18" xfId="0" applyNumberFormat="1" applyFont="1" applyFill="1" applyBorder="1" applyAlignment="1">
      <alignment vertical="center"/>
    </xf>
    <xf numFmtId="0" fontId="16" fillId="0" borderId="0" xfId="0" applyFont="1" applyAlignment="1">
      <alignment horizontal="left"/>
    </xf>
    <xf numFmtId="3" fontId="3" fillId="2" borderId="174" xfId="17" applyNumberFormat="1" applyFont="1" applyFill="1" applyBorder="1" applyAlignment="1">
      <alignment horizontal="right" vertical="center"/>
    </xf>
    <xf numFmtId="3" fontId="3" fillId="2" borderId="99" xfId="0" applyNumberFormat="1" applyFont="1" applyFill="1" applyBorder="1" applyAlignment="1">
      <alignment horizontal="right" vertical="center"/>
    </xf>
    <xf numFmtId="3" fontId="3" fillId="5" borderId="80" xfId="17" applyNumberFormat="1" applyFont="1" applyFill="1" applyBorder="1" applyAlignment="1">
      <alignment horizontal="right" vertical="center"/>
    </xf>
    <xf numFmtId="3" fontId="3" fillId="5" borderId="81" xfId="17" applyNumberFormat="1" applyFont="1" applyFill="1" applyBorder="1" applyAlignment="1">
      <alignment horizontal="right" vertical="center"/>
    </xf>
    <xf numFmtId="3" fontId="3" fillId="5" borderId="38" xfId="17" applyNumberFormat="1" applyFont="1" applyFill="1" applyBorder="1" applyAlignment="1">
      <alignment horizontal="right" vertical="center"/>
    </xf>
    <xf numFmtId="207" fontId="3" fillId="7" borderId="83" xfId="0" applyNumberFormat="1" applyFont="1" applyFill="1" applyBorder="1" applyAlignment="1">
      <alignment horizontal="right" vertical="center"/>
    </xf>
    <xf numFmtId="207" fontId="3" fillId="7" borderId="111" xfId="0" applyNumberFormat="1" applyFont="1" applyFill="1" applyBorder="1" applyAlignment="1">
      <alignment horizontal="right" vertical="center"/>
    </xf>
    <xf numFmtId="207" fontId="3" fillId="7" borderId="88" xfId="0" applyNumberFormat="1" applyFont="1" applyFill="1" applyBorder="1" applyAlignment="1">
      <alignment horizontal="right" vertical="center"/>
    </xf>
    <xf numFmtId="207" fontId="3" fillId="7" borderId="41" xfId="0" applyNumberFormat="1" applyFont="1" applyFill="1" applyBorder="1" applyAlignment="1">
      <alignment horizontal="right" vertical="center"/>
    </xf>
    <xf numFmtId="207" fontId="3" fillId="7" borderId="77" xfId="0" applyNumberFormat="1" applyFont="1" applyFill="1" applyBorder="1" applyAlignment="1">
      <alignment horizontal="right" vertical="center"/>
    </xf>
    <xf numFmtId="207" fontId="3" fillId="7" borderId="42" xfId="0" applyNumberFormat="1" applyFont="1" applyFill="1" applyBorder="1" applyAlignment="1">
      <alignment horizontal="right" vertical="center"/>
    </xf>
    <xf numFmtId="176" fontId="8" fillId="2" borderId="16" xfId="15" applyNumberFormat="1" applyFont="1" applyFill="1" applyBorder="1" applyAlignment="1">
      <alignment vertical="center"/>
    </xf>
    <xf numFmtId="176" fontId="8" fillId="2" borderId="49" xfId="15" applyNumberFormat="1" applyFont="1" applyFill="1" applyBorder="1" applyAlignment="1">
      <alignment vertical="center"/>
    </xf>
    <xf numFmtId="176" fontId="8" fillId="2" borderId="48" xfId="15" applyNumberFormat="1" applyFont="1" applyFill="1" applyBorder="1" applyAlignment="1">
      <alignment vertical="center"/>
    </xf>
    <xf numFmtId="176" fontId="8" fillId="5" borderId="111" xfId="15" applyNumberFormat="1" applyFont="1" applyFill="1" applyBorder="1" applyAlignment="1">
      <alignment vertical="center"/>
    </xf>
    <xf numFmtId="176" fontId="8" fillId="5" borderId="100" xfId="15" applyNumberFormat="1" applyFont="1" applyFill="1" applyBorder="1" applyAlignment="1">
      <alignment vertical="center"/>
    </xf>
    <xf numFmtId="176" fontId="8" fillId="5" borderId="98" xfId="15" applyNumberFormat="1" applyFont="1" applyFill="1" applyBorder="1" applyAlignment="1">
      <alignment vertical="center"/>
    </xf>
    <xf numFmtId="176" fontId="8" fillId="5" borderId="185" xfId="15" applyNumberFormat="1" applyFont="1" applyFill="1" applyBorder="1" applyAlignment="1">
      <alignment vertical="center"/>
    </xf>
    <xf numFmtId="176" fontId="8" fillId="5" borderId="90" xfId="15" applyNumberFormat="1" applyFont="1" applyFill="1" applyBorder="1" applyAlignment="1">
      <alignment vertical="center"/>
    </xf>
    <xf numFmtId="176" fontId="8" fillId="5" borderId="197" xfId="15" applyNumberFormat="1" applyFont="1" applyFill="1" applyBorder="1" applyAlignment="1">
      <alignment vertical="center"/>
    </xf>
    <xf numFmtId="176" fontId="8" fillId="2" borderId="156" xfId="15" applyNumberFormat="1" applyFont="1" applyFill="1" applyBorder="1" applyAlignment="1">
      <alignment horizontal="right" vertical="center"/>
    </xf>
    <xf numFmtId="176" fontId="8" fillId="2" borderId="79" xfId="15" applyNumberFormat="1" applyFont="1" applyFill="1" applyBorder="1" applyAlignment="1">
      <alignment horizontal="right" vertical="center"/>
    </xf>
    <xf numFmtId="176" fontId="8" fillId="2" borderId="142" xfId="15" applyNumberFormat="1" applyFont="1" applyFill="1" applyBorder="1" applyAlignment="1">
      <alignment horizontal="right" vertical="center"/>
    </xf>
    <xf numFmtId="176" fontId="8" fillId="2" borderId="128" xfId="15" applyNumberFormat="1" applyFont="1" applyFill="1" applyBorder="1" applyAlignment="1">
      <alignment horizontal="right" vertical="center"/>
    </xf>
    <xf numFmtId="176" fontId="8" fillId="2" borderId="135" xfId="15" applyNumberFormat="1" applyFont="1" applyFill="1" applyBorder="1" applyAlignment="1">
      <alignment horizontal="right" vertical="center"/>
    </xf>
    <xf numFmtId="176" fontId="8" fillId="2" borderId="29" xfId="15" applyNumberFormat="1" applyFont="1" applyFill="1" applyBorder="1" applyAlignment="1">
      <alignment horizontal="right" vertical="center"/>
    </xf>
    <xf numFmtId="176" fontId="8" fillId="5" borderId="75" xfId="15" applyNumberFormat="1" applyFont="1" applyFill="1" applyBorder="1" applyAlignment="1">
      <alignment horizontal="right" vertical="center"/>
    </xf>
    <xf numFmtId="3" fontId="3" fillId="5" borderId="73" xfId="17" applyNumberFormat="1" applyFont="1" applyFill="1" applyBorder="1" applyAlignment="1">
      <alignment vertical="center"/>
    </xf>
    <xf numFmtId="3" fontId="3" fillId="5" borderId="43" xfId="17" applyNumberFormat="1" applyFont="1" applyFill="1" applyBorder="1" applyAlignment="1">
      <alignment vertical="center"/>
    </xf>
    <xf numFmtId="3" fontId="3" fillId="5" borderId="143" xfId="17" applyNumberFormat="1" applyFont="1" applyFill="1" applyBorder="1" applyAlignment="1">
      <alignment vertical="center"/>
    </xf>
    <xf numFmtId="3" fontId="3" fillId="5" borderId="129" xfId="17" applyNumberFormat="1" applyFont="1" applyFill="1" applyBorder="1" applyAlignment="1">
      <alignment vertical="center"/>
    </xf>
    <xf numFmtId="3" fontId="3" fillId="5" borderId="136" xfId="17" applyNumberFormat="1" applyFont="1" applyFill="1" applyBorder="1" applyAlignment="1">
      <alignment vertical="center"/>
    </xf>
    <xf numFmtId="3" fontId="3" fillId="5" borderId="77" xfId="17" applyNumberFormat="1" applyFont="1" applyFill="1" applyBorder="1" applyAlignment="1">
      <alignment vertical="center"/>
    </xf>
    <xf numFmtId="176" fontId="3" fillId="2" borderId="69" xfId="15" applyNumberFormat="1" applyFont="1" applyFill="1" applyBorder="1" applyAlignment="1">
      <alignment horizontal="center" vertical="center"/>
    </xf>
    <xf numFmtId="176" fontId="8" fillId="6" borderId="82" xfId="15" applyNumberFormat="1" applyFont="1" applyFill="1" applyBorder="1" applyAlignment="1">
      <alignment horizontal="center" vertical="center"/>
    </xf>
    <xf numFmtId="3" fontId="3" fillId="5" borderId="182" xfId="17" applyNumberFormat="1" applyFont="1" applyFill="1" applyBorder="1" applyAlignment="1">
      <alignment vertical="center"/>
    </xf>
    <xf numFmtId="3" fontId="3" fillId="5" borderId="51" xfId="17" applyNumberFormat="1" applyFont="1" applyFill="1" applyBorder="1" applyAlignment="1">
      <alignment vertical="center"/>
    </xf>
    <xf numFmtId="3" fontId="3" fillId="5" borderId="33" xfId="17" applyNumberFormat="1" applyFont="1" applyFill="1" applyBorder="1" applyAlignment="1">
      <alignment vertical="center"/>
    </xf>
    <xf numFmtId="3" fontId="3" fillId="5" borderId="90" xfId="17" applyNumberFormat="1" applyFont="1" applyFill="1" applyBorder="1" applyAlignment="1">
      <alignment vertical="center"/>
    </xf>
    <xf numFmtId="3" fontId="3" fillId="5" borderId="178" xfId="17" applyNumberFormat="1" applyFont="1" applyFill="1" applyBorder="1" applyAlignment="1">
      <alignment vertical="center"/>
    </xf>
    <xf numFmtId="3" fontId="3" fillId="5" borderId="49" xfId="17" applyNumberFormat="1" applyFont="1" applyFill="1" applyBorder="1" applyAlignment="1">
      <alignment vertical="center"/>
    </xf>
    <xf numFmtId="3" fontId="3" fillId="5" borderId="179" xfId="17" applyNumberFormat="1" applyFont="1" applyFill="1" applyBorder="1" applyAlignment="1">
      <alignment vertical="center"/>
    </xf>
    <xf numFmtId="3" fontId="3" fillId="5" borderId="59" xfId="17" applyNumberFormat="1" applyFont="1" applyFill="1" applyBorder="1" applyAlignment="1">
      <alignment vertical="center"/>
    </xf>
    <xf numFmtId="3" fontId="3" fillId="5" borderId="180" xfId="17" applyNumberFormat="1" applyFont="1" applyFill="1" applyBorder="1" applyAlignment="1">
      <alignment vertical="center"/>
    </xf>
    <xf numFmtId="3" fontId="3" fillId="5" borderId="52" xfId="17" applyNumberFormat="1" applyFont="1" applyFill="1" applyBorder="1" applyAlignment="1">
      <alignment vertical="center"/>
    </xf>
    <xf numFmtId="3" fontId="3" fillId="5" borderId="181" xfId="17" applyNumberFormat="1" applyFont="1" applyFill="1" applyBorder="1" applyAlignment="1">
      <alignment vertical="center"/>
    </xf>
    <xf numFmtId="3" fontId="3" fillId="5" borderId="198" xfId="17" applyNumberFormat="1" applyFont="1" applyFill="1" applyBorder="1" applyAlignment="1">
      <alignment vertical="center"/>
    </xf>
    <xf numFmtId="3" fontId="3" fillId="5" borderId="174" xfId="17" applyNumberFormat="1" applyFont="1" applyFill="1" applyBorder="1" applyAlignment="1">
      <alignment vertical="center"/>
    </xf>
    <xf numFmtId="3" fontId="3" fillId="5" borderId="50" xfId="17" applyNumberFormat="1" applyFont="1" applyFill="1" applyBorder="1" applyAlignment="1">
      <alignment vertical="center"/>
    </xf>
    <xf numFmtId="3" fontId="3" fillId="5" borderId="38" xfId="17" applyNumberFormat="1" applyFont="1" applyFill="1" applyBorder="1" applyAlignment="1">
      <alignment vertical="center"/>
    </xf>
    <xf numFmtId="3" fontId="3" fillId="5" borderId="48" xfId="17" applyNumberFormat="1" applyFont="1" applyFill="1" applyBorder="1" applyAlignment="1">
      <alignment vertical="center"/>
    </xf>
    <xf numFmtId="176" fontId="3" fillId="5" borderId="31" xfId="15" applyNumberFormat="1" applyFont="1" applyFill="1" applyBorder="1" applyAlignment="1">
      <alignment horizontal="right" vertical="center"/>
    </xf>
    <xf numFmtId="176" fontId="3" fillId="5" borderId="101" xfId="15" applyNumberFormat="1" applyFont="1" applyFill="1" applyBorder="1" applyAlignment="1">
      <alignment horizontal="right" vertical="center"/>
    </xf>
    <xf numFmtId="176" fontId="3" fillId="5" borderId="13" xfId="15" applyNumberFormat="1" applyFont="1" applyFill="1" applyBorder="1" applyAlignment="1">
      <alignment horizontal="right" vertical="center"/>
    </xf>
    <xf numFmtId="3" fontId="8" fillId="5" borderId="158" xfId="0" applyNumberFormat="1" applyFont="1" applyFill="1" applyBorder="1" applyAlignment="1">
      <alignment horizontal="right" vertical="center"/>
    </xf>
    <xf numFmtId="3" fontId="8" fillId="5" borderId="98" xfId="0" applyNumberFormat="1" applyFont="1" applyFill="1" applyBorder="1" applyAlignment="1">
      <alignment horizontal="right" vertical="center"/>
    </xf>
    <xf numFmtId="3" fontId="3" fillId="5" borderId="108" xfId="17" applyNumberFormat="1" applyFont="1" applyFill="1" applyBorder="1" applyAlignment="1">
      <alignment horizontal="right" vertical="center"/>
    </xf>
    <xf numFmtId="3" fontId="3" fillId="5" borderId="0" xfId="17" applyNumberFormat="1" applyFont="1" applyFill="1" applyBorder="1" applyAlignment="1">
      <alignment horizontal="right" vertical="center"/>
    </xf>
    <xf numFmtId="3" fontId="3" fillId="5" borderId="79" xfId="17" applyNumberFormat="1" applyFont="1" applyFill="1" applyBorder="1" applyAlignment="1">
      <alignment horizontal="right" vertical="center"/>
    </xf>
    <xf numFmtId="3" fontId="3" fillId="5" borderId="142" xfId="17" applyNumberFormat="1" applyFont="1" applyFill="1" applyBorder="1" applyAlignment="1">
      <alignment horizontal="right" vertical="center"/>
    </xf>
    <xf numFmtId="3" fontId="3" fillId="5" borderId="128" xfId="17" applyNumberFormat="1" applyFont="1" applyFill="1" applyBorder="1" applyAlignment="1">
      <alignment horizontal="right" vertical="center"/>
    </xf>
    <xf numFmtId="3" fontId="3" fillId="5" borderId="135" xfId="17" applyNumberFormat="1" applyFont="1" applyFill="1" applyBorder="1" applyAlignment="1">
      <alignment horizontal="right" vertical="center"/>
    </xf>
    <xf numFmtId="3" fontId="3" fillId="5" borderId="109" xfId="0" applyNumberFormat="1" applyFont="1" applyFill="1" applyBorder="1" applyAlignment="1">
      <alignment horizontal="right" vertical="center"/>
    </xf>
    <xf numFmtId="3" fontId="3" fillId="5" borderId="157" xfId="0" applyNumberFormat="1" applyFont="1" applyFill="1" applyBorder="1" applyAlignment="1">
      <alignment horizontal="right" vertical="center"/>
    </xf>
    <xf numFmtId="186" fontId="3" fillId="5" borderId="108" xfId="0" applyNumberFormat="1" applyFont="1" applyFill="1" applyBorder="1" applyAlignment="1">
      <alignment vertical="center"/>
    </xf>
    <xf numFmtId="186" fontId="3" fillId="5" borderId="7" xfId="0" applyNumberFormat="1" applyFont="1" applyFill="1" applyBorder="1" applyAlignment="1">
      <alignment vertical="center"/>
    </xf>
    <xf numFmtId="3" fontId="3" fillId="5" borderId="0" xfId="0" applyNumberFormat="1" applyFont="1" applyFill="1" applyBorder="1" applyAlignment="1">
      <alignment horizontal="right" vertical="center"/>
    </xf>
    <xf numFmtId="3" fontId="3" fillId="5" borderId="37" xfId="0" applyNumberFormat="1" applyFont="1" applyFill="1" applyBorder="1" applyAlignment="1">
      <alignment horizontal="right" vertical="center"/>
    </xf>
    <xf numFmtId="3" fontId="3" fillId="5" borderId="79" xfId="0" applyNumberFormat="1" applyFont="1" applyFill="1" applyBorder="1" applyAlignment="1">
      <alignment horizontal="right" vertical="center"/>
    </xf>
    <xf numFmtId="3" fontId="3" fillId="5" borderId="141" xfId="0" applyNumberFormat="1" applyFont="1" applyFill="1" applyBorder="1" applyAlignment="1">
      <alignment horizontal="right" vertical="center"/>
    </xf>
    <xf numFmtId="3" fontId="3" fillId="5" borderId="142" xfId="0" applyNumberFormat="1" applyFont="1" applyFill="1" applyBorder="1" applyAlignment="1">
      <alignment horizontal="right" vertical="center"/>
    </xf>
    <xf numFmtId="3" fontId="3" fillId="5" borderId="127" xfId="0" applyNumberFormat="1" applyFont="1" applyFill="1" applyBorder="1" applyAlignment="1">
      <alignment horizontal="right" vertical="center"/>
    </xf>
    <xf numFmtId="3" fontId="3" fillId="5" borderId="128" xfId="0" applyNumberFormat="1" applyFont="1" applyFill="1" applyBorder="1" applyAlignment="1">
      <alignment horizontal="right" vertical="center"/>
    </xf>
    <xf numFmtId="3" fontId="3" fillId="5" borderId="134" xfId="0" applyNumberFormat="1" applyFont="1" applyFill="1" applyBorder="1" applyAlignment="1">
      <alignment horizontal="right" vertical="center"/>
    </xf>
    <xf numFmtId="3" fontId="3" fillId="5" borderId="135" xfId="0" applyNumberFormat="1" applyFont="1" applyFill="1" applyBorder="1" applyAlignment="1">
      <alignment horizontal="right" vertical="center"/>
    </xf>
    <xf numFmtId="176" fontId="3" fillId="5" borderId="69" xfId="15" applyNumberFormat="1" applyFont="1" applyFill="1" applyBorder="1" applyAlignment="1">
      <alignment horizontal="center" vertical="center"/>
    </xf>
    <xf numFmtId="3" fontId="3" fillId="5" borderId="31" xfId="17" applyNumberFormat="1" applyFont="1" applyFill="1" applyBorder="1" applyAlignment="1">
      <alignment vertical="center"/>
    </xf>
    <xf numFmtId="3" fontId="3" fillId="5" borderId="11" xfId="17" applyNumberFormat="1" applyFont="1" applyFill="1" applyBorder="1" applyAlignment="1">
      <alignment vertical="center"/>
    </xf>
    <xf numFmtId="3" fontId="3" fillId="5" borderId="12" xfId="17" applyNumberFormat="1" applyFont="1" applyFill="1" applyBorder="1" applyAlignment="1">
      <alignment vertical="center"/>
    </xf>
    <xf numFmtId="3" fontId="3" fillId="5" borderId="70" xfId="17" applyNumberFormat="1" applyFont="1" applyFill="1" applyBorder="1" applyAlignment="1">
      <alignment vertical="center"/>
    </xf>
    <xf numFmtId="3" fontId="3" fillId="5" borderId="36" xfId="17" applyNumberFormat="1" applyFont="1" applyFill="1" applyBorder="1" applyAlignment="1">
      <alignment vertical="center"/>
    </xf>
    <xf numFmtId="3" fontId="3" fillId="5" borderId="30" xfId="17" applyNumberFormat="1" applyFont="1" applyFill="1" applyBorder="1" applyAlignment="1">
      <alignment vertical="center"/>
    </xf>
    <xf numFmtId="3" fontId="3" fillId="5" borderId="46" xfId="17" applyNumberFormat="1" applyFont="1" applyFill="1" applyBorder="1" applyAlignment="1">
      <alignment vertical="center"/>
    </xf>
    <xf numFmtId="38" fontId="3" fillId="5" borderId="108" xfId="17" applyFont="1" applyFill="1" applyBorder="1" applyAlignment="1">
      <alignment vertical="center"/>
    </xf>
    <xf numFmtId="38" fontId="3" fillId="5" borderId="157" xfId="17" applyFont="1" applyFill="1" applyBorder="1" applyAlignment="1">
      <alignment vertical="center"/>
    </xf>
    <xf numFmtId="38" fontId="3" fillId="5" borderId="37" xfId="17" applyFont="1" applyFill="1" applyBorder="1" applyAlignment="1">
      <alignment vertical="center"/>
    </xf>
    <xf numFmtId="38" fontId="3" fillId="5" borderId="43" xfId="17" applyFont="1" applyFill="1" applyBorder="1" applyAlignment="1">
      <alignment vertical="center"/>
    </xf>
    <xf numFmtId="38" fontId="3" fillId="5" borderId="141" xfId="17" applyFont="1" applyFill="1" applyBorder="1" applyAlignment="1">
      <alignment vertical="center"/>
    </xf>
    <xf numFmtId="38" fontId="3" fillId="5" borderId="143" xfId="17" applyFont="1" applyFill="1" applyBorder="1" applyAlignment="1">
      <alignment vertical="center"/>
    </xf>
    <xf numFmtId="38" fontId="3" fillId="5" borderId="127" xfId="17" applyFont="1" applyFill="1" applyBorder="1" applyAlignment="1">
      <alignment vertical="center"/>
    </xf>
    <xf numFmtId="38" fontId="3" fillId="5" borderId="129" xfId="17" applyFont="1" applyFill="1" applyBorder="1" applyAlignment="1">
      <alignment vertical="center"/>
    </xf>
    <xf numFmtId="38" fontId="3" fillId="5" borderId="134" xfId="17" applyFont="1" applyFill="1" applyBorder="1" applyAlignment="1">
      <alignment vertical="center"/>
    </xf>
    <xf numFmtId="38" fontId="3" fillId="5" borderId="136" xfId="17" applyFont="1" applyFill="1" applyBorder="1" applyAlignment="1">
      <alignment vertical="center"/>
    </xf>
    <xf numFmtId="38" fontId="3" fillId="5" borderId="74" xfId="17" applyFont="1" applyFill="1" applyBorder="1" applyAlignment="1">
      <alignment vertical="center"/>
    </xf>
    <xf numFmtId="3" fontId="3" fillId="5" borderId="83" xfId="0" applyNumberFormat="1" applyFont="1" applyFill="1" applyBorder="1" applyAlignment="1">
      <alignment vertical="center"/>
    </xf>
    <xf numFmtId="3" fontId="3" fillId="5" borderId="51" xfId="0" applyNumberFormat="1" applyFont="1" applyFill="1" applyBorder="1" applyAlignment="1">
      <alignment vertical="center"/>
    </xf>
    <xf numFmtId="3" fontId="3" fillId="5" borderId="33" xfId="0" applyNumberFormat="1" applyFont="1" applyFill="1" applyBorder="1" applyAlignment="1">
      <alignment vertical="center"/>
    </xf>
    <xf numFmtId="3" fontId="3" fillId="5" borderId="49" xfId="0" applyNumberFormat="1" applyFont="1" applyFill="1" applyBorder="1" applyAlignment="1">
      <alignment vertical="center"/>
    </xf>
    <xf numFmtId="3" fontId="3" fillId="5" borderId="31" xfId="0" applyNumberFormat="1" applyFont="1" applyFill="1" applyBorder="1" applyAlignment="1">
      <alignment vertical="center"/>
    </xf>
    <xf numFmtId="3" fontId="3" fillId="5" borderId="30" xfId="0" applyNumberFormat="1" applyFont="1" applyFill="1" applyBorder="1" applyAlignment="1">
      <alignment vertical="center"/>
    </xf>
    <xf numFmtId="3" fontId="3" fillId="5" borderId="76" xfId="0" applyNumberFormat="1" applyFont="1" applyFill="1" applyBorder="1" applyAlignment="1">
      <alignment vertical="center"/>
    </xf>
    <xf numFmtId="3" fontId="3" fillId="5" borderId="18" xfId="0" applyNumberFormat="1" applyFont="1" applyFill="1" applyBorder="1" applyAlignment="1">
      <alignment vertical="center"/>
    </xf>
    <xf numFmtId="176" fontId="8" fillId="5" borderId="154" xfId="15" applyNumberFormat="1" applyFont="1" applyFill="1" applyBorder="1" applyAlignment="1">
      <alignment horizontal="center" vertical="center"/>
    </xf>
    <xf numFmtId="176" fontId="8" fillId="5" borderId="79" xfId="15" applyNumberFormat="1" applyFont="1" applyFill="1" applyBorder="1" applyAlignment="1">
      <alignment horizontal="center" vertical="center"/>
    </xf>
    <xf numFmtId="176" fontId="8" fillId="5" borderId="142" xfId="15" applyNumberFormat="1" applyFont="1" applyFill="1" applyBorder="1" applyAlignment="1">
      <alignment horizontal="center" vertical="center"/>
    </xf>
    <xf numFmtId="176" fontId="8" fillId="5" borderId="128" xfId="15" applyNumberFormat="1" applyFont="1" applyFill="1" applyBorder="1" applyAlignment="1">
      <alignment horizontal="center" vertical="center"/>
    </xf>
    <xf numFmtId="176" fontId="8" fillId="5" borderId="152" xfId="15" applyNumberFormat="1" applyFont="1" applyFill="1" applyBorder="1" applyAlignment="1">
      <alignment horizontal="center" vertical="center"/>
    </xf>
    <xf numFmtId="176" fontId="8" fillId="5" borderId="135" xfId="15" applyNumberFormat="1" applyFont="1" applyFill="1" applyBorder="1" applyAlignment="1">
      <alignment horizontal="center" vertical="center"/>
    </xf>
    <xf numFmtId="176" fontId="8" fillId="5" borderId="188" xfId="15" applyNumberFormat="1" applyFont="1" applyFill="1" applyBorder="1" applyAlignment="1">
      <alignment horizontal="center" vertical="center"/>
    </xf>
    <xf numFmtId="176" fontId="8" fillId="5" borderId="199" xfId="15" applyNumberFormat="1" applyFont="1" applyFill="1" applyBorder="1" applyAlignment="1">
      <alignment horizontal="center" vertical="center"/>
    </xf>
    <xf numFmtId="9" fontId="8" fillId="5" borderId="108" xfId="15" applyNumberFormat="1" applyFont="1" applyFill="1" applyBorder="1" applyAlignment="1">
      <alignment horizontal="right" vertical="center"/>
    </xf>
    <xf numFmtId="9" fontId="8" fillId="5" borderId="157" xfId="15" applyNumberFormat="1" applyFont="1" applyFill="1" applyBorder="1" applyAlignment="1">
      <alignment horizontal="right" vertical="center"/>
    </xf>
    <xf numFmtId="9" fontId="8" fillId="5" borderId="37" xfId="15" applyNumberFormat="1" applyFont="1" applyFill="1" applyBorder="1" applyAlignment="1">
      <alignment horizontal="right" vertical="center"/>
    </xf>
    <xf numFmtId="9" fontId="8" fillId="5" borderId="43" xfId="15" applyNumberFormat="1" applyFont="1" applyFill="1" applyBorder="1" applyAlignment="1">
      <alignment horizontal="right" vertical="center"/>
    </xf>
    <xf numFmtId="9" fontId="8" fillId="5" borderId="141" xfId="15" applyNumberFormat="1" applyFont="1" applyFill="1" applyBorder="1" applyAlignment="1">
      <alignment horizontal="right" vertical="center"/>
    </xf>
    <xf numFmtId="9" fontId="8" fillId="5" borderId="143" xfId="15" applyNumberFormat="1" applyFont="1" applyFill="1" applyBorder="1" applyAlignment="1">
      <alignment horizontal="right" vertical="center"/>
    </xf>
    <xf numFmtId="9" fontId="8" fillId="5" borderId="127" xfId="15" applyNumberFormat="1" applyFont="1" applyFill="1" applyBorder="1" applyAlignment="1">
      <alignment horizontal="right" vertical="center"/>
    </xf>
    <xf numFmtId="9" fontId="8" fillId="5" borderId="129" xfId="15" applyNumberFormat="1" applyFont="1" applyFill="1" applyBorder="1" applyAlignment="1">
      <alignment horizontal="right" vertical="center"/>
    </xf>
    <xf numFmtId="9" fontId="8" fillId="5" borderId="134" xfId="15" applyNumberFormat="1" applyFont="1" applyFill="1" applyBorder="1" applyAlignment="1">
      <alignment horizontal="right" vertical="center"/>
    </xf>
    <xf numFmtId="9" fontId="8" fillId="5" borderId="136" xfId="15" applyNumberFormat="1" applyFont="1" applyFill="1" applyBorder="1" applyAlignment="1">
      <alignment horizontal="right" vertical="center"/>
    </xf>
    <xf numFmtId="9" fontId="8" fillId="5" borderId="41" xfId="15" applyNumberFormat="1" applyFont="1" applyFill="1" applyBorder="1" applyAlignment="1">
      <alignment horizontal="right" vertical="center"/>
    </xf>
    <xf numFmtId="9" fontId="8" fillId="5" borderId="77" xfId="15" applyNumberFormat="1" applyFont="1" applyFill="1" applyBorder="1" applyAlignment="1">
      <alignment horizontal="right" vertical="center"/>
    </xf>
    <xf numFmtId="3" fontId="3" fillId="6" borderId="60" xfId="0" applyNumberFormat="1" applyFont="1" applyFill="1" applyBorder="1" applyAlignment="1">
      <alignment horizontal="right" vertical="center"/>
    </xf>
    <xf numFmtId="3" fontId="3" fillId="6" borderId="54" xfId="0" applyNumberFormat="1" applyFont="1" applyFill="1" applyBorder="1" applyAlignment="1">
      <alignment horizontal="right" vertical="center"/>
    </xf>
    <xf numFmtId="3" fontId="3" fillId="6" borderId="39" xfId="0" applyNumberFormat="1" applyFont="1" applyFill="1" applyBorder="1" applyAlignment="1">
      <alignment horizontal="right" vertical="center"/>
    </xf>
    <xf numFmtId="3" fontId="3" fillId="6" borderId="19" xfId="0" applyNumberFormat="1" applyFont="1" applyFill="1" applyBorder="1" applyAlignment="1">
      <alignment horizontal="right" vertical="center"/>
    </xf>
    <xf numFmtId="3" fontId="3" fillId="6" borderId="22" xfId="0" applyNumberFormat="1" applyFont="1" applyFill="1" applyBorder="1" applyAlignment="1">
      <alignment horizontal="right" vertical="center"/>
    </xf>
    <xf numFmtId="3" fontId="3" fillId="6" borderId="113" xfId="0" applyNumberFormat="1" applyFont="1" applyFill="1" applyBorder="1" applyAlignment="1">
      <alignment horizontal="right" vertical="center"/>
    </xf>
    <xf numFmtId="3" fontId="3" fillId="6" borderId="42" xfId="0" applyNumberFormat="1" applyFont="1" applyFill="1" applyBorder="1" applyAlignment="1">
      <alignment horizontal="right" vertical="center"/>
    </xf>
    <xf numFmtId="3" fontId="3" fillId="6" borderId="17" xfId="0" applyNumberFormat="1" applyFont="1" applyFill="1" applyBorder="1" applyAlignment="1">
      <alignment horizontal="right" vertical="center"/>
    </xf>
    <xf numFmtId="0" fontId="3" fillId="3" borderId="6" xfId="0" applyFont="1" applyFill="1" applyBorder="1" applyAlignment="1">
      <alignment horizontal="center" vertical="center"/>
    </xf>
    <xf numFmtId="38" fontId="3" fillId="3" borderId="123" xfId="17" applyFont="1" applyFill="1" applyBorder="1" applyAlignment="1">
      <alignment vertical="center"/>
    </xf>
    <xf numFmtId="38" fontId="3" fillId="3" borderId="139" xfId="17" applyFont="1" applyFill="1" applyBorder="1" applyAlignment="1">
      <alignment vertical="center"/>
    </xf>
    <xf numFmtId="38" fontId="3" fillId="3" borderId="125" xfId="17" applyFont="1" applyFill="1" applyBorder="1" applyAlignment="1">
      <alignment vertical="center"/>
    </xf>
    <xf numFmtId="38" fontId="3" fillId="3" borderId="132" xfId="17" applyFont="1" applyFill="1" applyBorder="1" applyAlignment="1">
      <alignment vertical="center"/>
    </xf>
    <xf numFmtId="176" fontId="3" fillId="3" borderId="17" xfId="15" applyNumberFormat="1" applyFont="1" applyFill="1" applyBorder="1" applyAlignment="1">
      <alignment horizontal="right" vertical="center"/>
    </xf>
    <xf numFmtId="176" fontId="3" fillId="3" borderId="77" xfId="15" applyNumberFormat="1" applyFont="1" applyFill="1" applyBorder="1" applyAlignment="1">
      <alignment vertical="center"/>
    </xf>
    <xf numFmtId="3" fontId="3" fillId="3" borderId="15" xfId="0" applyNumberFormat="1" applyFont="1" applyFill="1" applyBorder="1" applyAlignment="1">
      <alignment horizontal="right" vertical="center"/>
    </xf>
    <xf numFmtId="3" fontId="3" fillId="3" borderId="83" xfId="17" applyNumberFormat="1" applyFont="1" applyFill="1" applyBorder="1" applyAlignment="1">
      <alignment horizontal="right" vertical="center"/>
    </xf>
    <xf numFmtId="0" fontId="3" fillId="3" borderId="56" xfId="0" applyFont="1" applyFill="1" applyBorder="1" applyAlignment="1">
      <alignment horizontal="center" vertical="center"/>
    </xf>
    <xf numFmtId="176" fontId="3" fillId="3" borderId="34" xfId="15" applyNumberFormat="1" applyFont="1" applyFill="1" applyBorder="1" applyAlignment="1">
      <alignment horizontal="center" vertical="center"/>
    </xf>
    <xf numFmtId="9" fontId="8" fillId="3" borderId="60" xfId="15" applyNumberFormat="1" applyFont="1" applyFill="1" applyBorder="1" applyAlignment="1">
      <alignment horizontal="right" vertical="center"/>
    </xf>
    <xf numFmtId="9" fontId="8" fillId="3" borderId="39" xfId="15" applyNumberFormat="1" applyFont="1" applyFill="1" applyBorder="1" applyAlignment="1">
      <alignment horizontal="right" vertical="center"/>
    </xf>
    <xf numFmtId="9" fontId="8" fillId="3" borderId="97" xfId="15" applyNumberFormat="1" applyFont="1" applyFill="1" applyBorder="1" applyAlignment="1">
      <alignment horizontal="right" vertical="center"/>
    </xf>
    <xf numFmtId="9" fontId="8" fillId="3" borderId="22" xfId="15" applyNumberFormat="1" applyFont="1" applyFill="1" applyBorder="1" applyAlignment="1">
      <alignment horizontal="right" vertical="center"/>
    </xf>
    <xf numFmtId="176" fontId="8" fillId="2" borderId="40" xfId="15" applyNumberFormat="1" applyFont="1" applyFill="1" applyBorder="1" applyAlignment="1">
      <alignment vertical="center"/>
    </xf>
    <xf numFmtId="176" fontId="8" fillId="2" borderId="148" xfId="15" applyNumberFormat="1" applyFont="1" applyFill="1" applyBorder="1" applyAlignment="1">
      <alignment horizontal="center" vertical="center"/>
    </xf>
    <xf numFmtId="176" fontId="8" fillId="2" borderId="134" xfId="15" applyNumberFormat="1" applyFont="1" applyFill="1" applyBorder="1" applyAlignment="1">
      <alignment horizontal="center" vertical="center"/>
    </xf>
    <xf numFmtId="0" fontId="8" fillId="0" borderId="0" xfId="0" applyFont="1" applyFill="1" applyAlignment="1">
      <alignment/>
    </xf>
    <xf numFmtId="176" fontId="8" fillId="2" borderId="125" xfId="15" applyNumberFormat="1" applyFont="1" applyFill="1" applyBorder="1" applyAlignment="1">
      <alignment horizontal="right" vertical="center"/>
    </xf>
    <xf numFmtId="176" fontId="8" fillId="2" borderId="120" xfId="15" applyNumberFormat="1" applyFont="1" applyFill="1" applyBorder="1" applyAlignment="1">
      <alignment horizontal="center" vertical="center"/>
    </xf>
    <xf numFmtId="176" fontId="8" fillId="2" borderId="119" xfId="15" applyNumberFormat="1" applyFont="1" applyFill="1" applyBorder="1" applyAlignment="1">
      <alignment horizontal="center" vertical="center"/>
    </xf>
    <xf numFmtId="176" fontId="8" fillId="6" borderId="119" xfId="15" applyNumberFormat="1" applyFont="1" applyFill="1" applyBorder="1" applyAlignment="1">
      <alignment horizontal="center" vertical="center"/>
    </xf>
    <xf numFmtId="176" fontId="8" fillId="5" borderId="31" xfId="15" applyNumberFormat="1" applyFont="1" applyFill="1" applyBorder="1" applyAlignment="1">
      <alignment horizontal="center" vertical="center"/>
    </xf>
    <xf numFmtId="176" fontId="8" fillId="6" borderId="91" xfId="15" applyNumberFormat="1" applyFont="1" applyFill="1" applyBorder="1" applyAlignment="1">
      <alignment horizontal="center" vertical="center"/>
    </xf>
    <xf numFmtId="176" fontId="8" fillId="6" borderId="60" xfId="15" applyNumberFormat="1" applyFont="1" applyFill="1" applyBorder="1" applyAlignment="1">
      <alignment horizontal="center" vertical="center"/>
    </xf>
    <xf numFmtId="176" fontId="8" fillId="2" borderId="49" xfId="15" applyNumberFormat="1" applyFont="1" applyFill="1" applyBorder="1" applyAlignment="1">
      <alignment horizontal="center" vertical="center"/>
    </xf>
    <xf numFmtId="9" fontId="8" fillId="5" borderId="51" xfId="15" applyFont="1" applyFill="1" applyBorder="1" applyAlignment="1">
      <alignment horizontal="right" vertical="center"/>
    </xf>
    <xf numFmtId="9" fontId="8" fillId="5" borderId="49" xfId="15" applyFont="1" applyFill="1" applyBorder="1" applyAlignment="1">
      <alignment horizontal="right" vertical="center"/>
    </xf>
    <xf numFmtId="9" fontId="8" fillId="5" borderId="50" xfId="15" applyFont="1" applyFill="1" applyBorder="1" applyAlignment="1">
      <alignment horizontal="right" vertical="center"/>
    </xf>
    <xf numFmtId="3" fontId="3" fillId="3" borderId="57" xfId="0" applyNumberFormat="1" applyFont="1" applyFill="1" applyBorder="1" applyAlignment="1">
      <alignment horizontal="right" vertical="center"/>
    </xf>
    <xf numFmtId="38" fontId="3" fillId="5" borderId="75" xfId="17" applyFont="1" applyFill="1" applyBorder="1" applyAlignment="1">
      <alignment vertical="center"/>
    </xf>
    <xf numFmtId="207" fontId="8" fillId="6" borderId="83" xfId="17" applyNumberFormat="1" applyFont="1" applyFill="1" applyBorder="1" applyAlignment="1">
      <alignment horizontal="right" vertical="center"/>
    </xf>
    <xf numFmtId="178" fontId="8" fillId="6" borderId="41" xfId="17" applyNumberFormat="1" applyFont="1" applyFill="1" applyBorder="1" applyAlignment="1">
      <alignment horizontal="right" vertical="center"/>
    </xf>
    <xf numFmtId="207" fontId="8" fillId="2" borderId="83" xfId="17" applyNumberFormat="1" applyFont="1" applyFill="1" applyBorder="1" applyAlignment="1">
      <alignment horizontal="right" vertical="center"/>
    </xf>
    <xf numFmtId="207" fontId="8" fillId="2" borderId="41" xfId="17" applyNumberFormat="1" applyFont="1" applyFill="1" applyBorder="1" applyAlignment="1">
      <alignment horizontal="right" vertical="center"/>
    </xf>
    <xf numFmtId="207" fontId="8" fillId="2" borderId="42" xfId="17" applyNumberFormat="1" applyFont="1" applyFill="1" applyBorder="1" applyAlignment="1">
      <alignment horizontal="right" vertical="center"/>
    </xf>
    <xf numFmtId="207" fontId="3" fillId="2" borderId="83" xfId="0" applyNumberFormat="1" applyFont="1" applyFill="1" applyBorder="1" applyAlignment="1">
      <alignment horizontal="right" vertical="center"/>
    </xf>
    <xf numFmtId="207" fontId="3" fillId="2" borderId="111" xfId="0" applyNumberFormat="1" applyFont="1" applyFill="1" applyBorder="1" applyAlignment="1">
      <alignment horizontal="right" vertical="center"/>
    </xf>
    <xf numFmtId="207" fontId="3" fillId="2" borderId="41" xfId="0" applyNumberFormat="1" applyFont="1" applyFill="1" applyBorder="1" applyAlignment="1">
      <alignment horizontal="right" vertical="center"/>
    </xf>
    <xf numFmtId="207" fontId="3" fillId="2" borderId="77" xfId="0" applyNumberFormat="1" applyFont="1" applyFill="1" applyBorder="1" applyAlignment="1">
      <alignment horizontal="right" vertical="center"/>
    </xf>
    <xf numFmtId="0" fontId="3" fillId="4" borderId="0" xfId="0" applyFont="1" applyFill="1" applyBorder="1" applyAlignment="1">
      <alignment horizontal="center" vertical="center"/>
    </xf>
    <xf numFmtId="55" fontId="6" fillId="6" borderId="54" xfId="0" applyNumberFormat="1" applyFont="1" applyFill="1" applyBorder="1" applyAlignment="1">
      <alignment horizontal="center" vertical="center"/>
    </xf>
    <xf numFmtId="0" fontId="20" fillId="0" borderId="0" xfId="0" applyFont="1" applyAlignment="1">
      <alignment horizontal="center"/>
    </xf>
    <xf numFmtId="0" fontId="13" fillId="0" borderId="0" xfId="0" applyFont="1" applyAlignment="1">
      <alignment horizontal="center"/>
    </xf>
    <xf numFmtId="0" fontId="0" fillId="4" borderId="10" xfId="0" applyFont="1" applyFill="1" applyBorder="1" applyAlignment="1">
      <alignment horizontal="center" vertical="center"/>
    </xf>
    <xf numFmtId="0" fontId="0" fillId="4" borderId="177" xfId="0" applyFont="1" applyFill="1" applyBorder="1" applyAlignment="1">
      <alignment horizontal="center" vertical="center"/>
    </xf>
    <xf numFmtId="55" fontId="0" fillId="6" borderId="6" xfId="0" applyNumberFormat="1" applyFont="1" applyFill="1" applyBorder="1" applyAlignment="1">
      <alignment horizontal="center" vertical="center"/>
    </xf>
    <xf numFmtId="55" fontId="0" fillId="6" borderId="21" xfId="0" applyNumberFormat="1" applyFont="1" applyFill="1" applyBorder="1" applyAlignment="1">
      <alignment horizontal="center" vertical="center"/>
    </xf>
    <xf numFmtId="55" fontId="0" fillId="6" borderId="7" xfId="0" applyNumberFormat="1" applyFont="1" applyFill="1" applyBorder="1" applyAlignment="1">
      <alignment horizontal="center" vertical="center"/>
    </xf>
    <xf numFmtId="0" fontId="0" fillId="6" borderId="8" xfId="0" applyFont="1" applyFill="1" applyBorder="1" applyAlignment="1">
      <alignment horizontal="center" vertical="center"/>
    </xf>
    <xf numFmtId="0" fontId="0" fillId="6" borderId="0" xfId="0" applyFill="1" applyAlignment="1">
      <alignment horizontal="center" vertical="center"/>
    </xf>
    <xf numFmtId="0" fontId="0" fillId="6" borderId="9" xfId="0" applyFill="1" applyBorder="1" applyAlignment="1">
      <alignment horizontal="center" vertical="center"/>
    </xf>
    <xf numFmtId="55" fontId="6" fillId="2" borderId="54" xfId="0" applyNumberFormat="1" applyFont="1" applyFill="1" applyBorder="1" applyAlignment="1">
      <alignment horizontal="center" vertical="center"/>
    </xf>
    <xf numFmtId="0" fontId="6" fillId="2" borderId="51" xfId="0" applyFont="1" applyFill="1" applyBorder="1" applyAlignment="1">
      <alignment horizontal="center" vertical="center"/>
    </xf>
    <xf numFmtId="0" fontId="6"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3" fillId="4" borderId="8" xfId="0" applyFont="1" applyFill="1" applyBorder="1" applyAlignment="1">
      <alignment horizontal="center" vertical="center"/>
    </xf>
    <xf numFmtId="0" fontId="6" fillId="6" borderId="51"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9" xfId="0" applyFont="1" applyFill="1" applyBorder="1" applyAlignment="1">
      <alignment horizontal="center" vertical="center"/>
    </xf>
    <xf numFmtId="55" fontId="6" fillId="3" borderId="8" xfId="0" applyNumberFormat="1"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55" fontId="0" fillId="2" borderId="6" xfId="0" applyNumberFormat="1" applyFont="1" applyFill="1"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2" borderId="8" xfId="0" applyFont="1" applyFill="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4" borderId="56" xfId="0" applyFont="1" applyFill="1" applyBorder="1" applyAlignment="1">
      <alignment horizontal="center" vertical="center"/>
    </xf>
    <xf numFmtId="0" fontId="0" fillId="4" borderId="24" xfId="0" applyFont="1" applyFill="1" applyBorder="1" applyAlignment="1">
      <alignment horizontal="center" vertical="center"/>
    </xf>
    <xf numFmtId="55" fontId="3" fillId="2" borderId="6" xfId="0" applyNumberFormat="1" applyFont="1" applyFill="1" applyBorder="1" applyAlignment="1">
      <alignment horizontal="center" vertical="center"/>
    </xf>
    <xf numFmtId="55" fontId="3" fillId="2" borderId="21" xfId="0" applyNumberFormat="1" applyFont="1" applyFill="1" applyBorder="1" applyAlignment="1">
      <alignment horizontal="center" vertical="center"/>
    </xf>
    <xf numFmtId="0" fontId="19" fillId="2" borderId="7" xfId="0" applyFont="1" applyFill="1" applyBorder="1" applyAlignment="1">
      <alignment horizontal="center" vertical="center"/>
    </xf>
    <xf numFmtId="0" fontId="3" fillId="4" borderId="9" xfId="0" applyFont="1" applyFill="1" applyBorder="1" applyAlignment="1">
      <alignment horizontal="center" vertical="center"/>
    </xf>
    <xf numFmtId="55" fontId="3" fillId="2" borderId="8"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19" fillId="2" borderId="9" xfId="0" applyFont="1" applyFill="1" applyBorder="1" applyAlignment="1">
      <alignment horizontal="center" vertical="center"/>
    </xf>
    <xf numFmtId="55" fontId="3" fillId="6" borderId="6" xfId="0" applyNumberFormat="1" applyFont="1" applyFill="1" applyBorder="1" applyAlignment="1">
      <alignment horizontal="center" vertical="center"/>
    </xf>
    <xf numFmtId="55" fontId="3" fillId="6" borderId="21" xfId="0" applyNumberFormat="1" applyFont="1" applyFill="1" applyBorder="1" applyAlignment="1">
      <alignment horizontal="center" vertical="center"/>
    </xf>
    <xf numFmtId="0" fontId="19" fillId="6" borderId="7" xfId="0" applyFont="1" applyFill="1" applyBorder="1" applyAlignment="1">
      <alignment horizontal="center" vertical="center"/>
    </xf>
    <xf numFmtId="55" fontId="3" fillId="6" borderId="8" xfId="0" applyNumberFormat="1" applyFont="1" applyFill="1" applyBorder="1" applyAlignment="1">
      <alignment horizontal="center" vertical="center"/>
    </xf>
    <xf numFmtId="0" fontId="3" fillId="6" borderId="0" xfId="0" applyFont="1" applyFill="1" applyBorder="1" applyAlignment="1">
      <alignment horizontal="center" vertical="center"/>
    </xf>
    <xf numFmtId="0" fontId="19" fillId="6" borderId="9" xfId="0" applyFont="1" applyFill="1" applyBorder="1" applyAlignment="1">
      <alignment horizontal="center" vertical="center"/>
    </xf>
    <xf numFmtId="55" fontId="3" fillId="3" borderId="6" xfId="0" applyNumberFormat="1" applyFont="1" applyFill="1" applyBorder="1" applyAlignment="1">
      <alignment horizontal="center" vertical="center"/>
    </xf>
    <xf numFmtId="55" fontId="3" fillId="3" borderId="21" xfId="0" applyNumberFormat="1" applyFont="1" applyFill="1" applyBorder="1" applyAlignment="1">
      <alignment horizontal="center" vertical="center"/>
    </xf>
    <xf numFmtId="0" fontId="3" fillId="3" borderId="7" xfId="0" applyFont="1" applyFill="1" applyBorder="1" applyAlignment="1">
      <alignment horizontal="center" vertical="center"/>
    </xf>
    <xf numFmtId="55" fontId="3" fillId="3" borderId="8"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0" fillId="4" borderId="5" xfId="0" applyFont="1" applyFill="1" applyBorder="1" applyAlignment="1">
      <alignment horizontal="center" vertical="center"/>
    </xf>
    <xf numFmtId="0" fontId="3" fillId="4" borderId="6" xfId="0" applyFont="1" applyFill="1" applyBorder="1" applyAlignment="1">
      <alignment horizontal="center" vertical="center" wrapText="1"/>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55" fontId="3" fillId="2" borderId="0" xfId="0" applyNumberFormat="1" applyFont="1" applyFill="1" applyBorder="1" applyAlignment="1">
      <alignment horizontal="center" vertical="center"/>
    </xf>
    <xf numFmtId="0" fontId="19" fillId="3" borderId="21" xfId="0" applyFont="1" applyFill="1" applyBorder="1" applyAlignment="1">
      <alignment horizontal="center" vertical="center"/>
    </xf>
    <xf numFmtId="0" fontId="19" fillId="3" borderId="0" xfId="0" applyFont="1" applyFill="1" applyBorder="1" applyAlignment="1">
      <alignment horizontal="center" vertical="center"/>
    </xf>
    <xf numFmtId="55" fontId="6" fillId="2" borderId="51" xfId="0" applyNumberFormat="1" applyFont="1" applyFill="1" applyBorder="1" applyAlignment="1">
      <alignment horizontal="center" vertical="center"/>
    </xf>
    <xf numFmtId="0" fontId="0" fillId="4" borderId="10" xfId="0" applyFont="1" applyFill="1" applyBorder="1" applyAlignment="1">
      <alignment horizontal="center" vertical="center"/>
    </xf>
    <xf numFmtId="0" fontId="0" fillId="4" borderId="177" xfId="0" applyFont="1" applyFill="1" applyBorder="1" applyAlignment="1">
      <alignment horizontal="center" vertical="center"/>
    </xf>
    <xf numFmtId="0" fontId="0" fillId="6" borderId="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 xfId="0" applyFont="1" applyFill="1" applyBorder="1" applyAlignment="1">
      <alignment horizontal="center" vertical="center"/>
    </xf>
    <xf numFmtId="55" fontId="0" fillId="2" borderId="6" xfId="0" applyNumberFormat="1" applyFont="1" applyFill="1" applyBorder="1" applyAlignment="1">
      <alignment horizontal="center" vertical="center"/>
    </xf>
    <xf numFmtId="55" fontId="0" fillId="2" borderId="21" xfId="0" applyNumberFormat="1" applyFont="1" applyFill="1" applyBorder="1" applyAlignment="1">
      <alignment horizontal="center" vertical="center"/>
    </xf>
    <xf numFmtId="55" fontId="0" fillId="2" borderId="7" xfId="0" applyNumberFormat="1" applyFont="1" applyFill="1" applyBorder="1" applyAlignment="1">
      <alignment horizontal="center" vertical="center"/>
    </xf>
    <xf numFmtId="55" fontId="6" fillId="3" borderId="54" xfId="0" applyNumberFormat="1" applyFont="1" applyFill="1" applyBorder="1" applyAlignment="1">
      <alignment horizontal="center" vertical="center"/>
    </xf>
    <xf numFmtId="0" fontId="6" fillId="3" borderId="51"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9" xfId="0" applyFont="1" applyFill="1" applyBorder="1" applyAlignment="1">
      <alignment horizontal="center" vertical="center"/>
    </xf>
    <xf numFmtId="0" fontId="6"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6" fillId="2" borderId="54"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4" borderId="6" xfId="0" applyFont="1" applyFill="1" applyBorder="1" applyAlignment="1">
      <alignment horizontal="center" vertical="center"/>
    </xf>
    <xf numFmtId="0" fontId="0" fillId="2" borderId="51" xfId="0" applyFont="1" applyFill="1" applyBorder="1" applyAlignment="1">
      <alignment horizontal="center" vertical="center"/>
    </xf>
    <xf numFmtId="0" fontId="1" fillId="2" borderId="9" xfId="0" applyFont="1" applyFill="1" applyBorder="1" applyAlignment="1">
      <alignment horizontal="center" vertical="center"/>
    </xf>
    <xf numFmtId="55" fontId="8" fillId="2" borderId="21" xfId="0" applyNumberFormat="1" applyFont="1" applyFill="1" applyBorder="1" applyAlignment="1">
      <alignment horizontal="center" vertical="center"/>
    </xf>
    <xf numFmtId="0" fontId="5" fillId="2" borderId="7" xfId="0" applyFont="1" applyFill="1" applyBorder="1" applyAlignment="1">
      <alignment horizontal="center" vertical="center"/>
    </xf>
    <xf numFmtId="55"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5" fillId="2" borderId="9" xfId="0" applyFont="1" applyFill="1" applyBorder="1" applyAlignment="1">
      <alignment horizontal="center" vertical="center"/>
    </xf>
    <xf numFmtId="55" fontId="0" fillId="2" borderId="21" xfId="0" applyNumberFormat="1" applyFont="1" applyFill="1" applyBorder="1" applyAlignment="1">
      <alignment horizontal="center" vertical="center"/>
    </xf>
    <xf numFmtId="55" fontId="0" fillId="2" borderId="7"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2" borderId="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 xfId="0" applyFont="1" applyFill="1" applyBorder="1" applyAlignment="1">
      <alignment horizontal="center" vertical="center"/>
    </xf>
    <xf numFmtId="55" fontId="6" fillId="6" borderId="51" xfId="0" applyNumberFormat="1" applyFont="1" applyFill="1" applyBorder="1" applyAlignment="1">
      <alignment horizontal="center" vertical="center"/>
    </xf>
    <xf numFmtId="0" fontId="0" fillId="2" borderId="54" xfId="0" applyFont="1" applyFill="1" applyBorder="1" applyAlignment="1">
      <alignment horizontal="center" vertical="center"/>
    </xf>
    <xf numFmtId="55" fontId="8" fillId="2" borderId="6" xfId="0" applyNumberFormat="1" applyFont="1" applyFill="1" applyBorder="1" applyAlignment="1">
      <alignment horizontal="center" vertical="center"/>
    </xf>
    <xf numFmtId="55" fontId="8" fillId="2" borderId="8" xfId="0" applyNumberFormat="1" applyFont="1" applyFill="1" applyBorder="1" applyAlignment="1">
      <alignment horizontal="center" vertical="center"/>
    </xf>
    <xf numFmtId="55" fontId="3" fillId="6" borderId="0"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7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00" xfId="0" applyFont="1" applyFill="1" applyBorder="1" applyAlignment="1">
      <alignment horizontal="center" vertical="center"/>
    </xf>
    <xf numFmtId="0" fontId="6" fillId="4" borderId="0" xfId="0" applyFont="1" applyFill="1" applyBorder="1" applyAlignment="1">
      <alignment horizontal="center" vertical="center"/>
    </xf>
    <xf numFmtId="0" fontId="0" fillId="4" borderId="113" xfId="0" applyFont="1" applyFill="1" applyBorder="1" applyAlignment="1">
      <alignment horizontal="center" vertical="center"/>
    </xf>
    <xf numFmtId="0" fontId="0" fillId="4" borderId="66"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50"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6" xfId="0" applyFont="1" applyFill="1" applyBorder="1" applyAlignment="1">
      <alignment horizontal="center" vertical="center"/>
    </xf>
    <xf numFmtId="0" fontId="8" fillId="2" borderId="8" xfId="0" applyFont="1" applyFill="1" applyBorder="1" applyAlignment="1">
      <alignment horizontal="center" vertical="center"/>
    </xf>
    <xf numFmtId="55" fontId="8" fillId="3" borderId="6" xfId="0" applyNumberFormat="1" applyFont="1" applyFill="1" applyBorder="1" applyAlignment="1">
      <alignment horizontal="center" vertical="center"/>
    </xf>
    <xf numFmtId="55" fontId="8" fillId="3" borderId="21" xfId="0" applyNumberFormat="1" applyFont="1" applyFill="1" applyBorder="1" applyAlignment="1">
      <alignment horizontal="center" vertical="center"/>
    </xf>
    <xf numFmtId="0" fontId="5" fillId="3" borderId="21" xfId="0" applyFont="1" applyFill="1" applyBorder="1" applyAlignment="1">
      <alignment horizontal="center" vertical="center"/>
    </xf>
    <xf numFmtId="55" fontId="8" fillId="3" borderId="8" xfId="0" applyNumberFormat="1" applyFont="1" applyFill="1" applyBorder="1" applyAlignment="1">
      <alignment horizontal="center" vertical="center"/>
    </xf>
    <xf numFmtId="0" fontId="8" fillId="3" borderId="0" xfId="0" applyFont="1" applyFill="1" applyBorder="1" applyAlignment="1">
      <alignment horizontal="center" vertical="center"/>
    </xf>
    <xf numFmtId="0" fontId="5" fillId="3" borderId="0" xfId="0" applyFont="1" applyFill="1" applyBorder="1" applyAlignment="1">
      <alignment horizontal="center" vertical="center"/>
    </xf>
    <xf numFmtId="55" fontId="8" fillId="6" borderId="6" xfId="0" applyNumberFormat="1" applyFont="1" applyFill="1" applyBorder="1" applyAlignment="1">
      <alignment horizontal="center" vertical="center"/>
    </xf>
    <xf numFmtId="55" fontId="8" fillId="6" borderId="21" xfId="0" applyNumberFormat="1" applyFont="1" applyFill="1" applyBorder="1" applyAlignment="1">
      <alignment horizontal="center" vertical="center"/>
    </xf>
    <xf numFmtId="0" fontId="5" fillId="6" borderId="7" xfId="0" applyFont="1" applyFill="1" applyBorder="1" applyAlignment="1">
      <alignment horizontal="center" vertical="center"/>
    </xf>
    <xf numFmtId="55" fontId="8" fillId="6" borderId="8" xfId="0" applyNumberFormat="1" applyFont="1" applyFill="1" applyBorder="1" applyAlignment="1">
      <alignment horizontal="center" vertical="center"/>
    </xf>
    <xf numFmtId="0" fontId="8" fillId="6" borderId="0" xfId="0" applyFont="1" applyFill="1" applyBorder="1" applyAlignment="1">
      <alignment horizontal="center" vertical="center"/>
    </xf>
    <xf numFmtId="0" fontId="5" fillId="6" borderId="9" xfId="0" applyFont="1" applyFill="1" applyBorder="1" applyAlignment="1">
      <alignment horizontal="center" vertical="center"/>
    </xf>
    <xf numFmtId="0" fontId="0" fillId="4" borderId="12" xfId="0" applyFont="1" applyFill="1" applyBorder="1" applyAlignment="1">
      <alignment horizontal="center" vertical="center"/>
    </xf>
    <xf numFmtId="55" fontId="0" fillId="3" borderId="54" xfId="0" applyNumberFormat="1" applyFont="1" applyFill="1" applyBorder="1" applyAlignment="1">
      <alignment horizontal="center" vertical="center"/>
    </xf>
    <xf numFmtId="0" fontId="0" fillId="3" borderId="51" xfId="0" applyFont="1" applyFill="1" applyBorder="1" applyAlignment="1">
      <alignment horizontal="center" vertical="center"/>
    </xf>
    <xf numFmtId="0" fontId="0" fillId="3" borderId="0" xfId="0" applyFont="1" applyFill="1" applyBorder="1" applyAlignment="1">
      <alignment horizontal="center" vertical="center"/>
    </xf>
    <xf numFmtId="55" fontId="0" fillId="6" borderId="54" xfId="0" applyNumberFormat="1" applyFont="1" applyFill="1" applyBorder="1" applyAlignment="1">
      <alignment horizontal="center" vertical="center"/>
    </xf>
    <xf numFmtId="0" fontId="0" fillId="6" borderId="5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66" xfId="0" applyFont="1" applyBorder="1" applyAlignment="1">
      <alignment horizontal="center" vertical="center"/>
    </xf>
    <xf numFmtId="0" fontId="0" fillId="4" borderId="3" xfId="0" applyFont="1" applyFill="1" applyBorder="1" applyAlignment="1">
      <alignment horizontal="center" vertical="center"/>
    </xf>
    <xf numFmtId="0" fontId="5" fillId="3" borderId="9" xfId="0" applyFont="1" applyFill="1" applyBorder="1" applyAlignment="1">
      <alignment horizontal="center" vertical="center"/>
    </xf>
    <xf numFmtId="55" fontId="8" fillId="6" borderId="0" xfId="0" applyNumberFormat="1" applyFont="1" applyFill="1" applyBorder="1" applyAlignment="1">
      <alignment horizontal="center" vertical="center"/>
    </xf>
    <xf numFmtId="0" fontId="0" fillId="3" borderId="11" xfId="0" applyFont="1" applyFill="1" applyBorder="1" applyAlignment="1">
      <alignment horizontal="center" vertical="center"/>
    </xf>
    <xf numFmtId="55" fontId="0" fillId="6" borderId="51" xfId="0" applyNumberFormat="1" applyFont="1" applyFill="1" applyBorder="1" applyAlignment="1">
      <alignment horizontal="center" vertical="center"/>
    </xf>
    <xf numFmtId="0" fontId="5" fillId="3" borderId="7" xfId="0" applyFont="1" applyFill="1" applyBorder="1" applyAlignment="1">
      <alignment horizontal="center" vertical="center"/>
    </xf>
    <xf numFmtId="0" fontId="0" fillId="4" borderId="116" xfId="0" applyFont="1" applyFill="1" applyBorder="1" applyAlignment="1">
      <alignment horizontal="center" vertical="center" wrapText="1"/>
    </xf>
    <xf numFmtId="0" fontId="0" fillId="0" borderId="106" xfId="0" applyBorder="1" applyAlignment="1">
      <alignment vertical="center"/>
    </xf>
    <xf numFmtId="0" fontId="0" fillId="0" borderId="176" xfId="0" applyBorder="1" applyAlignment="1">
      <alignment vertical="center"/>
    </xf>
    <xf numFmtId="0" fontId="0" fillId="4" borderId="116" xfId="0" applyFont="1" applyFill="1" applyBorder="1" applyAlignment="1">
      <alignment horizontal="center" vertical="center"/>
    </xf>
    <xf numFmtId="0" fontId="0" fillId="0" borderId="42" xfId="0" applyBorder="1" applyAlignment="1">
      <alignment vertical="center"/>
    </xf>
    <xf numFmtId="0" fontId="19" fillId="6" borderId="21" xfId="0" applyFont="1" applyFill="1" applyBorder="1" applyAlignment="1">
      <alignment horizontal="center" vertical="center"/>
    </xf>
    <xf numFmtId="0" fontId="19" fillId="6" borderId="0"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3" fillId="4" borderId="8" xfId="0" applyFont="1" applyFill="1" applyBorder="1" applyAlignment="1">
      <alignment horizontal="center" vertical="center" wrapText="1"/>
    </xf>
    <xf numFmtId="0" fontId="0" fillId="0" borderId="8" xfId="0" applyBorder="1" applyAlignment="1">
      <alignment horizontal="center" vertical="center"/>
    </xf>
    <xf numFmtId="0" fontId="0" fillId="2" borderId="11"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4" borderId="10" xfId="0" applyFont="1" applyFill="1" applyBorder="1" applyAlignment="1">
      <alignment horizontal="center" vertical="center"/>
    </xf>
    <xf numFmtId="0" fontId="8" fillId="4" borderId="3" xfId="0" applyFont="1" applyFill="1" applyBorder="1" applyAlignment="1">
      <alignment horizontal="center" vertical="center"/>
    </xf>
    <xf numFmtId="0" fontId="0" fillId="6" borderId="54" xfId="0" applyFont="1" applyFill="1" applyBorder="1" applyAlignment="1">
      <alignment horizontal="center" vertical="center"/>
    </xf>
    <xf numFmtId="0" fontId="0" fillId="6" borderId="51" xfId="0" applyFont="1" applyFill="1" applyBorder="1" applyAlignment="1">
      <alignment horizontal="center" vertical="center"/>
    </xf>
    <xf numFmtId="0" fontId="0" fillId="6" borderId="11" xfId="0" applyFont="1" applyFill="1" applyBorder="1" applyAlignment="1">
      <alignment horizontal="center" vertical="center"/>
    </xf>
    <xf numFmtId="55" fontId="0" fillId="2" borderId="54" xfId="0" applyNumberFormat="1" applyFont="1" applyFill="1" applyBorder="1" applyAlignment="1">
      <alignment horizontal="center" vertical="center"/>
    </xf>
    <xf numFmtId="0" fontId="0" fillId="2" borderId="51"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取締役会用資料"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31</xdr:row>
      <xdr:rowOff>0</xdr:rowOff>
    </xdr:from>
    <xdr:to>
      <xdr:col>11</xdr:col>
      <xdr:colOff>28575</xdr:colOff>
      <xdr:row>42</xdr:row>
      <xdr:rowOff>28575</xdr:rowOff>
    </xdr:to>
    <xdr:sp>
      <xdr:nvSpPr>
        <xdr:cNvPr id="1" name="Rectangle 2"/>
        <xdr:cNvSpPr>
          <a:spLocks/>
        </xdr:cNvSpPr>
      </xdr:nvSpPr>
      <xdr:spPr>
        <a:xfrm>
          <a:off x="1600200" y="8267700"/>
          <a:ext cx="11696700" cy="2647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1077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11156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304925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108710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11156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30873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1077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11156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30873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11156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30873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108710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5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49200" y="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68000" y="0"/>
          <a:ext cx="406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68730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5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68730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68730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68000" y="0"/>
          <a:ext cx="407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16</xdr:row>
      <xdr:rowOff>9525</xdr:rowOff>
    </xdr:from>
    <xdr:to>
      <xdr:col>16</xdr:col>
      <xdr:colOff>0</xdr:colOff>
      <xdr:row>16</xdr:row>
      <xdr:rowOff>257175</xdr:rowOff>
    </xdr:to>
    <xdr:sp>
      <xdr:nvSpPr>
        <xdr:cNvPr id="1" name="Line 1"/>
        <xdr:cNvSpPr>
          <a:spLocks/>
        </xdr:cNvSpPr>
      </xdr:nvSpPr>
      <xdr:spPr>
        <a:xfrm flipV="1">
          <a:off x="12382500" y="4000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2" name="Line 2"/>
        <xdr:cNvSpPr>
          <a:spLocks/>
        </xdr:cNvSpPr>
      </xdr:nvSpPr>
      <xdr:spPr>
        <a:xfrm flipV="1">
          <a:off x="12382500" y="3990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3" name="Line 3"/>
        <xdr:cNvSpPr>
          <a:spLocks/>
        </xdr:cNvSpPr>
      </xdr:nvSpPr>
      <xdr:spPr>
        <a:xfrm flipV="1">
          <a:off x="12382500" y="11239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0</xdr:rowOff>
    </xdr:from>
    <xdr:to>
      <xdr:col>16</xdr:col>
      <xdr:colOff>0</xdr:colOff>
      <xdr:row>45</xdr:row>
      <xdr:rowOff>257175</xdr:rowOff>
    </xdr:to>
    <xdr:sp>
      <xdr:nvSpPr>
        <xdr:cNvPr id="4" name="Line 4"/>
        <xdr:cNvSpPr>
          <a:spLocks/>
        </xdr:cNvSpPr>
      </xdr:nvSpPr>
      <xdr:spPr>
        <a:xfrm flipV="1">
          <a:off x="12382500" y="11229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47</xdr:row>
      <xdr:rowOff>28575</xdr:rowOff>
    </xdr:from>
    <xdr:to>
      <xdr:col>16</xdr:col>
      <xdr:colOff>0</xdr:colOff>
      <xdr:row>47</xdr:row>
      <xdr:rowOff>257175</xdr:rowOff>
    </xdr:to>
    <xdr:sp>
      <xdr:nvSpPr>
        <xdr:cNvPr id="5" name="Line 5"/>
        <xdr:cNvSpPr>
          <a:spLocks/>
        </xdr:cNvSpPr>
      </xdr:nvSpPr>
      <xdr:spPr>
        <a:xfrm flipV="1">
          <a:off x="12382500" y="116681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9525</xdr:rowOff>
    </xdr:from>
    <xdr:to>
      <xdr:col>16</xdr:col>
      <xdr:colOff>0</xdr:colOff>
      <xdr:row>16</xdr:row>
      <xdr:rowOff>257175</xdr:rowOff>
    </xdr:to>
    <xdr:sp>
      <xdr:nvSpPr>
        <xdr:cNvPr id="6" name="Line 6"/>
        <xdr:cNvSpPr>
          <a:spLocks/>
        </xdr:cNvSpPr>
      </xdr:nvSpPr>
      <xdr:spPr>
        <a:xfrm flipV="1">
          <a:off x="12382500" y="4000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7" name="Line 7"/>
        <xdr:cNvSpPr>
          <a:spLocks/>
        </xdr:cNvSpPr>
      </xdr:nvSpPr>
      <xdr:spPr>
        <a:xfrm flipV="1">
          <a:off x="12382500" y="3990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8" name="Line 8"/>
        <xdr:cNvSpPr>
          <a:spLocks/>
        </xdr:cNvSpPr>
      </xdr:nvSpPr>
      <xdr:spPr>
        <a:xfrm flipV="1">
          <a:off x="12382500" y="11239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0</xdr:rowOff>
    </xdr:from>
    <xdr:to>
      <xdr:col>16</xdr:col>
      <xdr:colOff>0</xdr:colOff>
      <xdr:row>45</xdr:row>
      <xdr:rowOff>257175</xdr:rowOff>
    </xdr:to>
    <xdr:sp>
      <xdr:nvSpPr>
        <xdr:cNvPr id="9" name="Line 9"/>
        <xdr:cNvSpPr>
          <a:spLocks/>
        </xdr:cNvSpPr>
      </xdr:nvSpPr>
      <xdr:spPr>
        <a:xfrm flipV="1">
          <a:off x="12382500" y="11229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47</xdr:row>
      <xdr:rowOff>28575</xdr:rowOff>
    </xdr:from>
    <xdr:to>
      <xdr:col>16</xdr:col>
      <xdr:colOff>0</xdr:colOff>
      <xdr:row>47</xdr:row>
      <xdr:rowOff>257175</xdr:rowOff>
    </xdr:to>
    <xdr:sp>
      <xdr:nvSpPr>
        <xdr:cNvPr id="10" name="Line 10"/>
        <xdr:cNvSpPr>
          <a:spLocks/>
        </xdr:cNvSpPr>
      </xdr:nvSpPr>
      <xdr:spPr>
        <a:xfrm flipV="1">
          <a:off x="12382500" y="116681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11" name="Line 12"/>
        <xdr:cNvSpPr>
          <a:spLocks/>
        </xdr:cNvSpPr>
      </xdr:nvSpPr>
      <xdr:spPr>
        <a:xfrm flipV="1">
          <a:off x="12382500" y="11239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12" name="Line 13"/>
        <xdr:cNvSpPr>
          <a:spLocks/>
        </xdr:cNvSpPr>
      </xdr:nvSpPr>
      <xdr:spPr>
        <a:xfrm flipV="1">
          <a:off x="12382500" y="11239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13" name="Line 14"/>
        <xdr:cNvSpPr>
          <a:spLocks/>
        </xdr:cNvSpPr>
      </xdr:nvSpPr>
      <xdr:spPr>
        <a:xfrm flipV="1">
          <a:off x="12382500" y="3743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14" name="Line 15"/>
        <xdr:cNvSpPr>
          <a:spLocks/>
        </xdr:cNvSpPr>
      </xdr:nvSpPr>
      <xdr:spPr>
        <a:xfrm flipV="1">
          <a:off x="12382500" y="3733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15" name="Line 16"/>
        <xdr:cNvSpPr>
          <a:spLocks/>
        </xdr:cNvSpPr>
      </xdr:nvSpPr>
      <xdr:spPr>
        <a:xfrm flipV="1">
          <a:off x="12382500" y="3743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16" name="Line 17"/>
        <xdr:cNvSpPr>
          <a:spLocks/>
        </xdr:cNvSpPr>
      </xdr:nvSpPr>
      <xdr:spPr>
        <a:xfrm flipV="1">
          <a:off x="12382500" y="3733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9525</xdr:rowOff>
    </xdr:from>
    <xdr:to>
      <xdr:col>16</xdr:col>
      <xdr:colOff>0</xdr:colOff>
      <xdr:row>14</xdr:row>
      <xdr:rowOff>257175</xdr:rowOff>
    </xdr:to>
    <xdr:sp>
      <xdr:nvSpPr>
        <xdr:cNvPr id="17" name="Line 19"/>
        <xdr:cNvSpPr>
          <a:spLocks/>
        </xdr:cNvSpPr>
      </xdr:nvSpPr>
      <xdr:spPr>
        <a:xfrm flipV="1">
          <a:off x="12382500" y="3486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16</xdr:col>
      <xdr:colOff>0</xdr:colOff>
      <xdr:row>14</xdr:row>
      <xdr:rowOff>257175</xdr:rowOff>
    </xdr:to>
    <xdr:sp>
      <xdr:nvSpPr>
        <xdr:cNvPr id="18" name="Line 20"/>
        <xdr:cNvSpPr>
          <a:spLocks/>
        </xdr:cNvSpPr>
      </xdr:nvSpPr>
      <xdr:spPr>
        <a:xfrm flipV="1">
          <a:off x="12382500" y="3476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9525</xdr:rowOff>
    </xdr:from>
    <xdr:to>
      <xdr:col>16</xdr:col>
      <xdr:colOff>0</xdr:colOff>
      <xdr:row>14</xdr:row>
      <xdr:rowOff>257175</xdr:rowOff>
    </xdr:to>
    <xdr:sp>
      <xdr:nvSpPr>
        <xdr:cNvPr id="19" name="Line 21"/>
        <xdr:cNvSpPr>
          <a:spLocks/>
        </xdr:cNvSpPr>
      </xdr:nvSpPr>
      <xdr:spPr>
        <a:xfrm flipV="1">
          <a:off x="12382500" y="3486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16</xdr:col>
      <xdr:colOff>0</xdr:colOff>
      <xdr:row>14</xdr:row>
      <xdr:rowOff>257175</xdr:rowOff>
    </xdr:to>
    <xdr:sp>
      <xdr:nvSpPr>
        <xdr:cNvPr id="20" name="Line 22"/>
        <xdr:cNvSpPr>
          <a:spLocks/>
        </xdr:cNvSpPr>
      </xdr:nvSpPr>
      <xdr:spPr>
        <a:xfrm flipV="1">
          <a:off x="12382500" y="3476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1" name="Line 24"/>
        <xdr:cNvSpPr>
          <a:spLocks/>
        </xdr:cNvSpPr>
      </xdr:nvSpPr>
      <xdr:spPr>
        <a:xfrm flipV="1">
          <a:off x="12382500" y="10982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22" name="Line 25"/>
        <xdr:cNvSpPr>
          <a:spLocks/>
        </xdr:cNvSpPr>
      </xdr:nvSpPr>
      <xdr:spPr>
        <a:xfrm flipV="1">
          <a:off x="12382500" y="10972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3" name="Line 26"/>
        <xdr:cNvSpPr>
          <a:spLocks/>
        </xdr:cNvSpPr>
      </xdr:nvSpPr>
      <xdr:spPr>
        <a:xfrm flipV="1">
          <a:off x="12382500" y="10982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24" name="Line 27"/>
        <xdr:cNvSpPr>
          <a:spLocks/>
        </xdr:cNvSpPr>
      </xdr:nvSpPr>
      <xdr:spPr>
        <a:xfrm flipV="1">
          <a:off x="12382500" y="10972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5" name="Line 28"/>
        <xdr:cNvSpPr>
          <a:spLocks/>
        </xdr:cNvSpPr>
      </xdr:nvSpPr>
      <xdr:spPr>
        <a:xfrm flipV="1">
          <a:off x="12382500" y="10982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6" name="Line 29"/>
        <xdr:cNvSpPr>
          <a:spLocks/>
        </xdr:cNvSpPr>
      </xdr:nvSpPr>
      <xdr:spPr>
        <a:xfrm flipV="1">
          <a:off x="12382500" y="10982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27" name="Line 30"/>
        <xdr:cNvSpPr>
          <a:spLocks/>
        </xdr:cNvSpPr>
      </xdr:nvSpPr>
      <xdr:spPr>
        <a:xfrm flipV="1">
          <a:off x="1238250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43</xdr:row>
      <xdr:rowOff>257175</xdr:rowOff>
    </xdr:to>
    <xdr:sp>
      <xdr:nvSpPr>
        <xdr:cNvPr id="28" name="Line 31"/>
        <xdr:cNvSpPr>
          <a:spLocks/>
        </xdr:cNvSpPr>
      </xdr:nvSpPr>
      <xdr:spPr>
        <a:xfrm flipV="1">
          <a:off x="12382500" y="10715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29" name="Line 32"/>
        <xdr:cNvSpPr>
          <a:spLocks/>
        </xdr:cNvSpPr>
      </xdr:nvSpPr>
      <xdr:spPr>
        <a:xfrm flipV="1">
          <a:off x="1238250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43</xdr:row>
      <xdr:rowOff>257175</xdr:rowOff>
    </xdr:to>
    <xdr:sp>
      <xdr:nvSpPr>
        <xdr:cNvPr id="30" name="Line 33"/>
        <xdr:cNvSpPr>
          <a:spLocks/>
        </xdr:cNvSpPr>
      </xdr:nvSpPr>
      <xdr:spPr>
        <a:xfrm flipV="1">
          <a:off x="12382500" y="10715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31" name="Line 34"/>
        <xdr:cNvSpPr>
          <a:spLocks/>
        </xdr:cNvSpPr>
      </xdr:nvSpPr>
      <xdr:spPr>
        <a:xfrm flipV="1">
          <a:off x="1238250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32" name="Line 35"/>
        <xdr:cNvSpPr>
          <a:spLocks/>
        </xdr:cNvSpPr>
      </xdr:nvSpPr>
      <xdr:spPr>
        <a:xfrm flipV="1">
          <a:off x="1238250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0</xdr:rowOff>
    </xdr:from>
    <xdr:to>
      <xdr:col>18</xdr:col>
      <xdr:colOff>0</xdr:colOff>
      <xdr:row>32</xdr:row>
      <xdr:rowOff>0</xdr:rowOff>
    </xdr:to>
    <xdr:sp>
      <xdr:nvSpPr>
        <xdr:cNvPr id="1" name="Line 23"/>
        <xdr:cNvSpPr>
          <a:spLocks/>
        </xdr:cNvSpPr>
      </xdr:nvSpPr>
      <xdr:spPr>
        <a:xfrm flipH="1">
          <a:off x="10515600" y="86677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0</xdr:rowOff>
    </xdr:from>
    <xdr:to>
      <xdr:col>18</xdr:col>
      <xdr:colOff>0</xdr:colOff>
      <xdr:row>32</xdr:row>
      <xdr:rowOff>0</xdr:rowOff>
    </xdr:to>
    <xdr:sp>
      <xdr:nvSpPr>
        <xdr:cNvPr id="1" name="Line 26"/>
        <xdr:cNvSpPr>
          <a:spLocks/>
        </xdr:cNvSpPr>
      </xdr:nvSpPr>
      <xdr:spPr>
        <a:xfrm flipH="1">
          <a:off x="10515600" y="86677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55395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9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920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920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920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409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68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7061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396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77525" y="0"/>
          <a:ext cx="399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7061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6777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68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7061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6777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7061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6777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77525" y="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3" name="Line 42"/>
        <xdr:cNvSpPr>
          <a:spLocks/>
        </xdr:cNvSpPr>
      </xdr:nvSpPr>
      <xdr:spPr>
        <a:xfrm flipH="1">
          <a:off x="10668000" y="86677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104775</xdr:colOff>
      <xdr:row>2</xdr:row>
      <xdr:rowOff>114300</xdr:rowOff>
    </xdr:from>
    <xdr:ext cx="95250" cy="228600"/>
    <xdr:sp>
      <xdr:nvSpPr>
        <xdr:cNvPr id="14" name="TextBox 68"/>
        <xdr:cNvSpPr txBox="1">
          <a:spLocks noChangeArrowheads="1"/>
        </xdr:cNvSpPr>
      </xdr:nvSpPr>
      <xdr:spPr>
        <a:xfrm>
          <a:off x="800100" y="666750"/>
          <a:ext cx="95250"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96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01325" y="0"/>
          <a:ext cx="413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01325" y="0"/>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96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01325" y="0"/>
          <a:ext cx="413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01325" y="0"/>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42"/>
  <sheetViews>
    <sheetView tabSelected="1" zoomScale="75" zoomScaleNormal="75" workbookViewId="0" topLeftCell="A1">
      <selection activeCell="A1" sqref="A1"/>
    </sheetView>
  </sheetViews>
  <sheetFormatPr defaultColWidth="9.00390625" defaultRowHeight="13.5"/>
  <cols>
    <col min="1" max="1" width="10.625" style="49" customWidth="1"/>
    <col min="2" max="2" width="5.875" style="49" customWidth="1"/>
    <col min="3" max="3" width="4.50390625" style="49" customWidth="1"/>
    <col min="4" max="4" width="35.00390625" style="49" customWidth="1"/>
    <col min="5" max="5" width="56.625" style="49" customWidth="1"/>
    <col min="6" max="6" width="13.375" style="50" customWidth="1"/>
    <col min="7" max="7" width="12.125" style="50" customWidth="1"/>
    <col min="8" max="11" width="9.00390625" style="49" customWidth="1"/>
    <col min="12" max="12" width="8.625" style="49" customWidth="1"/>
    <col min="13" max="13" width="9.00390625" style="49" hidden="1" customWidth="1"/>
    <col min="14" max="16384" width="9.00390625" style="49" customWidth="1"/>
  </cols>
  <sheetData>
    <row r="1" spans="1:5" ht="17.25">
      <c r="A1" s="1640"/>
      <c r="D1" s="1607"/>
      <c r="E1" s="1607"/>
    </row>
    <row r="2" ht="17.25">
      <c r="A2" s="130"/>
    </row>
    <row r="3" spans="1:13" ht="41.25" customHeight="1">
      <c r="A3" s="1814" t="s">
        <v>137</v>
      </c>
      <c r="B3" s="1815"/>
      <c r="C3" s="1815"/>
      <c r="D3" s="1815"/>
      <c r="E3" s="1815"/>
      <c r="F3" s="1815"/>
      <c r="G3" s="1815"/>
      <c r="H3" s="1815"/>
      <c r="I3" s="1815"/>
      <c r="J3" s="1815"/>
      <c r="K3" s="1815"/>
      <c r="L3" s="1815"/>
      <c r="M3" s="1815"/>
    </row>
    <row r="5" spans="5:7" ht="23.25" customHeight="1">
      <c r="E5" s="66" t="s">
        <v>20</v>
      </c>
      <c r="F5" s="67" t="s">
        <v>49</v>
      </c>
      <c r="G5" s="67">
        <v>1</v>
      </c>
    </row>
    <row r="6" spans="5:7" ht="23.25" customHeight="1">
      <c r="E6" s="66" t="s">
        <v>45</v>
      </c>
      <c r="F6" s="67" t="s">
        <v>50</v>
      </c>
      <c r="G6" s="67">
        <v>2</v>
      </c>
    </row>
    <row r="7" spans="5:7" ht="23.25" customHeight="1">
      <c r="E7" s="66" t="s">
        <v>154</v>
      </c>
      <c r="F7" s="67" t="s">
        <v>50</v>
      </c>
      <c r="G7" s="67">
        <v>3</v>
      </c>
    </row>
    <row r="8" spans="5:7" ht="23.25" customHeight="1">
      <c r="E8" s="66" t="s">
        <v>155</v>
      </c>
      <c r="F8" s="67" t="s">
        <v>50</v>
      </c>
      <c r="G8" s="67">
        <v>4</v>
      </c>
    </row>
    <row r="9" spans="4:12" ht="23.25" customHeight="1">
      <c r="D9" s="110"/>
      <c r="E9" s="66" t="s">
        <v>156</v>
      </c>
      <c r="F9" s="67" t="s">
        <v>50</v>
      </c>
      <c r="G9" s="67">
        <v>5</v>
      </c>
      <c r="J9" s="73"/>
      <c r="K9" s="73"/>
      <c r="L9" s="73"/>
    </row>
    <row r="10" spans="4:12" ht="23.25" customHeight="1">
      <c r="D10" s="50"/>
      <c r="E10" s="66" t="s">
        <v>157</v>
      </c>
      <c r="F10" s="67" t="s">
        <v>50</v>
      </c>
      <c r="G10" s="67">
        <v>6</v>
      </c>
      <c r="J10" s="73"/>
      <c r="K10" s="73"/>
      <c r="L10" s="73"/>
    </row>
    <row r="11" spans="5:12" ht="23.25" customHeight="1">
      <c r="E11" s="66" t="s">
        <v>158</v>
      </c>
      <c r="F11" s="67" t="s">
        <v>50</v>
      </c>
      <c r="G11" s="67">
        <v>7</v>
      </c>
      <c r="J11" s="73"/>
      <c r="K11" s="73"/>
      <c r="L11" s="73"/>
    </row>
    <row r="12" spans="5:12" ht="23.25" customHeight="1">
      <c r="E12" s="66" t="s">
        <v>159</v>
      </c>
      <c r="F12" s="67" t="s">
        <v>50</v>
      </c>
      <c r="G12" s="67">
        <v>8</v>
      </c>
      <c r="J12" s="73"/>
      <c r="K12" s="73"/>
      <c r="L12" s="73"/>
    </row>
    <row r="13" spans="5:12" ht="23.25" customHeight="1">
      <c r="E13" s="66" t="s">
        <v>160</v>
      </c>
      <c r="F13" s="67" t="s">
        <v>50</v>
      </c>
      <c r="G13" s="67">
        <v>9</v>
      </c>
      <c r="J13" s="73"/>
      <c r="K13" s="73"/>
      <c r="L13" s="73"/>
    </row>
    <row r="14" spans="4:12" ht="23.25" customHeight="1">
      <c r="D14" s="111"/>
      <c r="E14" s="66" t="s">
        <v>21</v>
      </c>
      <c r="F14" s="67" t="s">
        <v>51</v>
      </c>
      <c r="G14" s="67">
        <v>10</v>
      </c>
      <c r="J14" s="73"/>
      <c r="K14" s="73"/>
      <c r="L14" s="73"/>
    </row>
    <row r="15" spans="5:12" ht="23.25" customHeight="1">
      <c r="E15" s="66" t="s">
        <v>22</v>
      </c>
      <c r="F15" s="67" t="s">
        <v>51</v>
      </c>
      <c r="G15" s="67">
        <v>11</v>
      </c>
      <c r="J15" s="73"/>
      <c r="K15" s="73"/>
      <c r="L15" s="73"/>
    </row>
    <row r="16" spans="5:7" ht="23.25" customHeight="1">
      <c r="E16" s="66" t="s">
        <v>23</v>
      </c>
      <c r="F16" s="67" t="s">
        <v>51</v>
      </c>
      <c r="G16" s="67">
        <v>12</v>
      </c>
    </row>
    <row r="17" spans="5:7" ht="23.25" customHeight="1">
      <c r="E17" s="66" t="s">
        <v>24</v>
      </c>
      <c r="F17" s="67" t="s">
        <v>52</v>
      </c>
      <c r="G17" s="67">
        <v>13</v>
      </c>
    </row>
    <row r="18" spans="5:7" ht="23.25" customHeight="1">
      <c r="E18" s="66" t="s">
        <v>74</v>
      </c>
      <c r="F18" s="67" t="s">
        <v>52</v>
      </c>
      <c r="G18" s="67">
        <v>14</v>
      </c>
    </row>
    <row r="19" spans="5:7" ht="23.25" customHeight="1">
      <c r="E19" s="66"/>
      <c r="F19" s="67"/>
      <c r="G19" s="67"/>
    </row>
    <row r="20" spans="5:7" ht="23.25" customHeight="1">
      <c r="E20" s="66"/>
      <c r="F20" s="67"/>
      <c r="G20" s="67"/>
    </row>
    <row r="21" spans="5:7" ht="14.25" customHeight="1">
      <c r="E21" s="64"/>
      <c r="F21" s="65"/>
      <c r="G21" s="65"/>
    </row>
    <row r="22" ht="20.25" customHeight="1">
      <c r="E22" s="112" t="s">
        <v>153</v>
      </c>
    </row>
    <row r="23" ht="20.25" customHeight="1">
      <c r="E23" s="49" t="s">
        <v>79</v>
      </c>
    </row>
    <row r="24" spans="4:11" ht="19.5" customHeight="1">
      <c r="D24" s="523" t="s">
        <v>39</v>
      </c>
      <c r="G24" s="523" t="s">
        <v>80</v>
      </c>
      <c r="I24" s="56"/>
      <c r="J24" s="56"/>
      <c r="K24" s="56"/>
    </row>
    <row r="25" spans="4:11" ht="16.5" customHeight="1">
      <c r="D25" s="55" t="s">
        <v>138</v>
      </c>
      <c r="G25" s="522" t="s">
        <v>82</v>
      </c>
      <c r="I25" s="56"/>
      <c r="J25" s="56"/>
      <c r="K25" s="56"/>
    </row>
    <row r="26" spans="4:11" ht="16.5" customHeight="1">
      <c r="D26" s="55" t="s">
        <v>139</v>
      </c>
      <c r="G26" s="522" t="s">
        <v>85</v>
      </c>
      <c r="I26" s="56"/>
      <c r="J26" s="56"/>
      <c r="K26" s="56"/>
    </row>
    <row r="27" spans="4:11" ht="16.5" customHeight="1">
      <c r="D27" s="55" t="s">
        <v>140</v>
      </c>
      <c r="G27" s="522" t="s">
        <v>89</v>
      </c>
      <c r="I27" s="56"/>
      <c r="J27" s="56"/>
      <c r="K27" s="56"/>
    </row>
    <row r="28" spans="4:11" ht="16.5" customHeight="1">
      <c r="D28" s="55" t="s">
        <v>141</v>
      </c>
      <c r="G28" s="522" t="s">
        <v>81</v>
      </c>
      <c r="I28" s="56"/>
      <c r="J28" s="56"/>
      <c r="K28" s="56"/>
    </row>
    <row r="29" spans="4:11" ht="16.5" customHeight="1">
      <c r="D29" s="55" t="s">
        <v>142</v>
      </c>
      <c r="F29" s="56"/>
      <c r="G29" s="56"/>
      <c r="I29" s="56"/>
      <c r="J29" s="56"/>
      <c r="K29" s="56"/>
    </row>
    <row r="30" spans="4:11" ht="16.5" customHeight="1">
      <c r="D30" s="55" t="s">
        <v>143</v>
      </c>
      <c r="F30" s="56"/>
      <c r="G30" s="56"/>
      <c r="I30" s="56"/>
      <c r="J30" s="56"/>
      <c r="K30" s="56"/>
    </row>
    <row r="31" spans="5:11" ht="16.5" customHeight="1">
      <c r="E31" s="48"/>
      <c r="F31" s="49"/>
      <c r="G31" s="56"/>
      <c r="H31" s="56"/>
      <c r="I31" s="56"/>
      <c r="J31" s="56"/>
      <c r="K31" s="56"/>
    </row>
    <row r="32" ht="18.75" customHeight="1">
      <c r="D32" s="56" t="s">
        <v>41</v>
      </c>
    </row>
    <row r="33" ht="18.75" customHeight="1">
      <c r="D33" s="56" t="s">
        <v>69</v>
      </c>
    </row>
    <row r="34" ht="18.75" customHeight="1">
      <c r="D34" s="56" t="s">
        <v>164</v>
      </c>
    </row>
    <row r="35" spans="3:8" ht="18.75" customHeight="1">
      <c r="C35" s="73"/>
      <c r="D35" s="1789" t="s">
        <v>172</v>
      </c>
      <c r="E35" s="73"/>
      <c r="F35" s="70"/>
      <c r="G35" s="70"/>
      <c r="H35" s="73"/>
    </row>
    <row r="36" ht="18.75" customHeight="1">
      <c r="D36" s="1789" t="s">
        <v>104</v>
      </c>
    </row>
    <row r="37" ht="18.75" customHeight="1">
      <c r="D37" s="1789" t="s">
        <v>176</v>
      </c>
    </row>
    <row r="38" ht="18.75" customHeight="1">
      <c r="D38" s="1789" t="s">
        <v>173</v>
      </c>
    </row>
    <row r="39" ht="18.75" customHeight="1">
      <c r="D39" s="1789" t="s">
        <v>174</v>
      </c>
    </row>
    <row r="40" ht="18.75" customHeight="1">
      <c r="D40" s="1789" t="s">
        <v>175</v>
      </c>
    </row>
    <row r="41" ht="18.75" customHeight="1">
      <c r="D41" s="1789" t="s">
        <v>53</v>
      </c>
    </row>
    <row r="42" ht="18.75" customHeight="1">
      <c r="D42" s="56" t="s">
        <v>135</v>
      </c>
    </row>
  </sheetData>
  <mergeCells count="1">
    <mergeCell ref="A3:M3"/>
  </mergeCells>
  <printOptions/>
  <pageMargins left="0.7" right="0.69" top="0.26" bottom="0.23" header="0.512" footer="0.2"/>
  <pageSetup horizontalDpi="600" verticalDpi="600" orientation="landscape" paperSize="9" scale="70" r:id="rId2"/>
  <drawing r:id="rId1"/>
</worksheet>
</file>

<file path=xl/worksheets/sheet10.xml><?xml version="1.0" encoding="utf-8"?>
<worksheet xmlns="http://schemas.openxmlformats.org/spreadsheetml/2006/main" xmlns:r="http://schemas.openxmlformats.org/officeDocument/2006/relationships">
  <sheetPr codeName="Sheet10"/>
  <dimension ref="A1:X40"/>
  <sheetViews>
    <sheetView zoomScale="75" zoomScaleNormal="75" zoomScaleSheetLayoutView="75" workbookViewId="0" topLeftCell="A1">
      <selection activeCell="A1" sqref="A1"/>
    </sheetView>
  </sheetViews>
  <sheetFormatPr defaultColWidth="9.00390625" defaultRowHeight="13.5"/>
  <cols>
    <col min="1" max="22" width="8.625" style="30" customWidth="1"/>
    <col min="23" max="23" width="9.875" style="30" customWidth="1"/>
    <col min="24" max="16384" width="9.00390625" style="30" customWidth="1"/>
  </cols>
  <sheetData>
    <row r="1" spans="1:23" s="28" customFormat="1" ht="21.75" customHeight="1" thickBot="1">
      <c r="A1" s="1610"/>
      <c r="B1" s="26"/>
      <c r="C1" s="26"/>
      <c r="D1" s="1608"/>
      <c r="E1" s="1608"/>
      <c r="F1" s="26"/>
      <c r="G1" s="26"/>
      <c r="H1" s="26"/>
      <c r="I1" s="26"/>
      <c r="J1" s="26"/>
      <c r="K1" s="26"/>
      <c r="L1" s="26"/>
      <c r="M1" s="26"/>
      <c r="N1" s="26"/>
      <c r="O1" s="26"/>
      <c r="P1" s="26"/>
      <c r="Q1" s="26"/>
      <c r="R1" s="26"/>
      <c r="S1" s="26"/>
      <c r="T1" s="26"/>
      <c r="U1" s="26"/>
      <c r="V1" s="26"/>
      <c r="W1" s="27" t="s">
        <v>0</v>
      </c>
    </row>
    <row r="2" spans="1:23" ht="21.75" customHeight="1">
      <c r="A2" s="11"/>
      <c r="B2" s="29"/>
      <c r="C2" s="1856" t="str">
        <f>'全社連結PL'!C2</f>
        <v>2012年度　</v>
      </c>
      <c r="D2" s="1857"/>
      <c r="E2" s="1857"/>
      <c r="F2" s="1857"/>
      <c r="G2" s="1857"/>
      <c r="H2" s="1857"/>
      <c r="I2" s="1868"/>
      <c r="J2" s="1850" t="str">
        <f>'全社連結PL'!J2</f>
        <v>2012年度</v>
      </c>
      <c r="K2" s="1851"/>
      <c r="L2" s="1851"/>
      <c r="M2" s="1851"/>
      <c r="N2" s="1851"/>
      <c r="O2" s="1851"/>
      <c r="P2" s="1852"/>
      <c r="Q2" s="1910" t="str">
        <f>'全社連結PL'!Q2</f>
        <v>2011年度</v>
      </c>
      <c r="R2" s="1897"/>
      <c r="S2" s="1897"/>
      <c r="T2" s="1897"/>
      <c r="U2" s="1897"/>
      <c r="V2" s="1897"/>
      <c r="W2" s="1898"/>
    </row>
    <row r="3" spans="1:23" ht="21.75" customHeight="1">
      <c r="A3" s="1913" t="s">
        <v>17</v>
      </c>
      <c r="B3" s="1914"/>
      <c r="C3" s="1859" t="str">
        <f>'全社連結PL'!C3</f>
        <v>上期実績及び見通し</v>
      </c>
      <c r="D3" s="1860"/>
      <c r="E3" s="1860"/>
      <c r="F3" s="1860"/>
      <c r="G3" s="1860"/>
      <c r="H3" s="1860"/>
      <c r="I3" s="1869"/>
      <c r="J3" s="1853" t="str">
        <f>'全社連結PL'!J3</f>
        <v>1Q実績及び前回見通し</v>
      </c>
      <c r="K3" s="1854"/>
      <c r="L3" s="1854"/>
      <c r="M3" s="1854"/>
      <c r="N3" s="1854"/>
      <c r="O3" s="1854"/>
      <c r="P3" s="1855"/>
      <c r="Q3" s="1911" t="str">
        <f>'全社連結PL'!Q3</f>
        <v>実績</v>
      </c>
      <c r="R3" s="1900"/>
      <c r="S3" s="1900"/>
      <c r="T3" s="1900"/>
      <c r="U3" s="1900"/>
      <c r="V3" s="1900"/>
      <c r="W3" s="1901"/>
    </row>
    <row r="4" spans="1:23" ht="21.75" customHeight="1" thickBot="1">
      <c r="A4" s="31"/>
      <c r="B4" s="32"/>
      <c r="C4" s="1879" t="str">
        <f>'全社連結PL'!$C$4</f>
        <v>(2012年10月30日発表)</v>
      </c>
      <c r="D4" s="1880"/>
      <c r="E4" s="1833"/>
      <c r="F4" s="1880"/>
      <c r="G4" s="1880"/>
      <c r="H4" s="1833"/>
      <c r="I4" s="1880"/>
      <c r="J4" s="1813" t="str">
        <f>IAB!$J$4</f>
        <v>(2012年7月30日発表)</v>
      </c>
      <c r="K4" s="1829"/>
      <c r="L4" s="1829"/>
      <c r="M4" s="1829"/>
      <c r="N4" s="1830"/>
      <c r="O4" s="1830"/>
      <c r="P4" s="1831"/>
      <c r="Q4" s="1909"/>
      <c r="R4" s="1895"/>
      <c r="S4" s="1882"/>
      <c r="T4" s="1895"/>
      <c r="U4" s="1895"/>
      <c r="V4" s="1882"/>
      <c r="W4" s="1896"/>
    </row>
    <row r="5" spans="1:23" ht="21.75" customHeight="1" thickBot="1">
      <c r="A5" s="1915" t="s">
        <v>165</v>
      </c>
      <c r="B5" s="1916"/>
      <c r="C5" s="882" t="str">
        <f>'全社連結PL'!C5</f>
        <v>第1A</v>
      </c>
      <c r="D5" s="113" t="str">
        <f>'全社連結PL'!D5</f>
        <v>第2A</v>
      </c>
      <c r="E5" s="114" t="str">
        <f>'全社連結PL'!E5</f>
        <v>第3E</v>
      </c>
      <c r="F5" s="907" t="str">
        <f>'全社連結PL'!F5</f>
        <v>第4E</v>
      </c>
      <c r="G5" s="9" t="str">
        <f>'全社連結PL'!G5</f>
        <v>上期A</v>
      </c>
      <c r="H5" s="58" t="str">
        <f>'全社連結PL'!H5</f>
        <v>下期E</v>
      </c>
      <c r="I5" s="10" t="str">
        <f>'全社連結PL'!I5</f>
        <v>通期E</v>
      </c>
      <c r="J5" s="886" t="str">
        <f>'全社連結PL'!J5</f>
        <v>第1A</v>
      </c>
      <c r="K5" s="134" t="str">
        <f>'全社連結PL'!K5</f>
        <v>第2E</v>
      </c>
      <c r="L5" s="132" t="str">
        <f>'全社連結PL'!L5</f>
        <v>第3E</v>
      </c>
      <c r="M5" s="134" t="str">
        <f>'全社連結PL'!M5</f>
        <v>第4E</v>
      </c>
      <c r="N5" s="135" t="str">
        <f>'全社連結PL'!N5</f>
        <v>上期E</v>
      </c>
      <c r="O5" s="135" t="str">
        <f>'全社連結PL'!O5</f>
        <v>下期E</v>
      </c>
      <c r="P5" s="136" t="str">
        <f>'全社連結PL'!P5</f>
        <v>通期E</v>
      </c>
      <c r="Q5" s="92" t="s">
        <v>33</v>
      </c>
      <c r="R5" s="2" t="s">
        <v>44</v>
      </c>
      <c r="S5" s="79" t="s">
        <v>35</v>
      </c>
      <c r="T5" s="6" t="s">
        <v>36</v>
      </c>
      <c r="U5" s="7" t="s">
        <v>34</v>
      </c>
      <c r="V5" s="7" t="s">
        <v>37</v>
      </c>
      <c r="W5" s="7" t="s">
        <v>38</v>
      </c>
    </row>
    <row r="6" spans="1:23" ht="21.75" customHeight="1" thickTop="1">
      <c r="A6" s="1917" t="s">
        <v>128</v>
      </c>
      <c r="B6" s="1928"/>
      <c r="C6" s="1227">
        <f>IAB!C13</f>
        <v>659.51</v>
      </c>
      <c r="D6" s="1325">
        <f>IAB!D13</f>
        <v>639.4200000000001</v>
      </c>
      <c r="E6" s="1717"/>
      <c r="F6" s="1718"/>
      <c r="G6" s="1228">
        <f>IAB!G13</f>
        <v>1298.93</v>
      </c>
      <c r="H6" s="1079">
        <f>IAB!H13</f>
        <v>1371.07</v>
      </c>
      <c r="I6" s="1077">
        <f>IAB!I13</f>
        <v>2670</v>
      </c>
      <c r="J6" s="868">
        <v>659.51</v>
      </c>
      <c r="K6" s="1222"/>
      <c r="L6" s="1222"/>
      <c r="M6" s="1122"/>
      <c r="N6" s="908">
        <v>1330</v>
      </c>
      <c r="O6" s="908">
        <v>1410</v>
      </c>
      <c r="P6" s="909">
        <v>2740</v>
      </c>
      <c r="Q6" s="365">
        <v>748.5224636600001</v>
      </c>
      <c r="R6" s="366">
        <v>683.15753634</v>
      </c>
      <c r="S6" s="367">
        <v>627.42</v>
      </c>
      <c r="T6" s="368">
        <v>649.25</v>
      </c>
      <c r="U6" s="369">
        <v>1431</v>
      </c>
      <c r="V6" s="369">
        <v>1276.67</v>
      </c>
      <c r="W6" s="369">
        <v>2708.35</v>
      </c>
    </row>
    <row r="7" spans="1:23" ht="21.75" customHeight="1">
      <c r="A7" s="1922" t="s">
        <v>129</v>
      </c>
      <c r="B7" s="1923"/>
      <c r="C7" s="1229">
        <f>EMC!C13</f>
        <v>213.16</v>
      </c>
      <c r="D7" s="1326">
        <f>EMC!D13</f>
        <v>212.88642972</v>
      </c>
      <c r="E7" s="1678"/>
      <c r="F7" s="1719"/>
      <c r="G7" s="1230">
        <f>EMC!G13</f>
        <v>426.04642972</v>
      </c>
      <c r="H7" s="1080">
        <f>EMC!H13</f>
        <v>448.95357028</v>
      </c>
      <c r="I7" s="1083">
        <f>EMC!I13</f>
        <v>875</v>
      </c>
      <c r="J7" s="869">
        <v>213.16</v>
      </c>
      <c r="K7" s="254"/>
      <c r="L7" s="254"/>
      <c r="M7" s="1071"/>
      <c r="N7" s="910">
        <v>430</v>
      </c>
      <c r="O7" s="910">
        <v>460</v>
      </c>
      <c r="P7" s="911">
        <v>890</v>
      </c>
      <c r="Q7" s="261">
        <v>203.88482611</v>
      </c>
      <c r="R7" s="370">
        <v>203.82517389</v>
      </c>
      <c r="S7" s="263">
        <v>212.07</v>
      </c>
      <c r="T7" s="262">
        <v>210.23511238</v>
      </c>
      <c r="U7" s="264">
        <v>407.71</v>
      </c>
      <c r="V7" s="264">
        <v>422.30838088999997</v>
      </c>
      <c r="W7" s="264">
        <v>830.01763507</v>
      </c>
    </row>
    <row r="8" spans="1:23" ht="21.75" customHeight="1">
      <c r="A8" s="1922" t="s">
        <v>130</v>
      </c>
      <c r="B8" s="1923"/>
      <c r="C8" s="1227">
        <f>AEC!C13</f>
        <v>241.01</v>
      </c>
      <c r="D8" s="1325">
        <f>AEC!D13</f>
        <v>231.56</v>
      </c>
      <c r="E8" s="1717"/>
      <c r="F8" s="1718"/>
      <c r="G8" s="1228">
        <f>AEC!G13</f>
        <v>472.57</v>
      </c>
      <c r="H8" s="1079">
        <f>AEC!H13</f>
        <v>477.43</v>
      </c>
      <c r="I8" s="1077">
        <f>AEC!I13</f>
        <v>950</v>
      </c>
      <c r="J8" s="868">
        <v>241.01</v>
      </c>
      <c r="K8" s="260"/>
      <c r="L8" s="260"/>
      <c r="M8" s="1122"/>
      <c r="N8" s="908">
        <v>470</v>
      </c>
      <c r="O8" s="908">
        <v>480</v>
      </c>
      <c r="P8" s="909">
        <v>950</v>
      </c>
      <c r="Q8" s="255">
        <v>184.38943060000003</v>
      </c>
      <c r="R8" s="371">
        <v>216.26056939999998</v>
      </c>
      <c r="S8" s="257">
        <v>211.73</v>
      </c>
      <c r="T8" s="256">
        <v>237.89</v>
      </c>
      <c r="U8" s="258">
        <v>400.65</v>
      </c>
      <c r="V8" s="258">
        <v>449.62</v>
      </c>
      <c r="W8" s="258">
        <v>850.27</v>
      </c>
    </row>
    <row r="9" spans="1:23" ht="21.75" customHeight="1">
      <c r="A9" s="1922" t="s">
        <v>131</v>
      </c>
      <c r="B9" s="1923"/>
      <c r="C9" s="1227">
        <f>SSB!C13</f>
        <v>100.16</v>
      </c>
      <c r="D9" s="1325">
        <f>SSB!D13</f>
        <v>134.55</v>
      </c>
      <c r="E9" s="1717"/>
      <c r="F9" s="1718"/>
      <c r="G9" s="1228">
        <f>SSB!G13</f>
        <v>234.71</v>
      </c>
      <c r="H9" s="1079">
        <f>SSB!H13</f>
        <v>425.29</v>
      </c>
      <c r="I9" s="1077">
        <f>SSB!I13</f>
        <v>660</v>
      </c>
      <c r="J9" s="868">
        <v>100.16</v>
      </c>
      <c r="K9" s="260"/>
      <c r="L9" s="260"/>
      <c r="M9" s="1122"/>
      <c r="N9" s="908">
        <v>210</v>
      </c>
      <c r="O9" s="908">
        <v>390</v>
      </c>
      <c r="P9" s="909">
        <v>600</v>
      </c>
      <c r="Q9" s="255">
        <v>96.07955122</v>
      </c>
      <c r="R9" s="371">
        <v>108.46044878000001</v>
      </c>
      <c r="S9" s="257">
        <v>125.31</v>
      </c>
      <c r="T9" s="372">
        <v>242.15</v>
      </c>
      <c r="U9" s="258">
        <v>204</v>
      </c>
      <c r="V9" s="258">
        <v>367.46</v>
      </c>
      <c r="W9" s="258">
        <v>572</v>
      </c>
    </row>
    <row r="10" spans="1:23" ht="21.75" customHeight="1">
      <c r="A10" s="1922" t="s">
        <v>132</v>
      </c>
      <c r="B10" s="1923"/>
      <c r="C10" s="1227">
        <f>HCB!C13</f>
        <v>153.66</v>
      </c>
      <c r="D10" s="1325">
        <f>HCB!D13</f>
        <v>171.91</v>
      </c>
      <c r="E10" s="1717"/>
      <c r="F10" s="1718"/>
      <c r="G10" s="1228">
        <f>HCB!G13</f>
        <v>325.57</v>
      </c>
      <c r="H10" s="1079">
        <f>HCB!H13</f>
        <v>369.43</v>
      </c>
      <c r="I10" s="1077">
        <f>HCB!I13</f>
        <v>695</v>
      </c>
      <c r="J10" s="868">
        <v>153.66</v>
      </c>
      <c r="K10" s="260"/>
      <c r="L10" s="260"/>
      <c r="M10" s="1122"/>
      <c r="N10" s="908">
        <v>310</v>
      </c>
      <c r="O10" s="908">
        <v>365</v>
      </c>
      <c r="P10" s="909">
        <v>675</v>
      </c>
      <c r="Q10" s="255">
        <v>143.35115344000002</v>
      </c>
      <c r="R10" s="371">
        <v>150.19884656</v>
      </c>
      <c r="S10" s="257">
        <v>169.47</v>
      </c>
      <c r="T10" s="262">
        <v>161.44</v>
      </c>
      <c r="U10" s="258">
        <v>293.55</v>
      </c>
      <c r="V10" s="258">
        <v>330.91</v>
      </c>
      <c r="W10" s="258">
        <v>624.46</v>
      </c>
    </row>
    <row r="11" spans="1:23" ht="21.75" customHeight="1">
      <c r="A11" s="1924" t="s">
        <v>133</v>
      </c>
      <c r="B11" s="1925"/>
      <c r="C11" s="1231">
        <f>'その他'!C13</f>
        <v>115.27</v>
      </c>
      <c r="D11" s="1327">
        <f>'その他'!D13</f>
        <v>139.3035702799998</v>
      </c>
      <c r="E11" s="1720"/>
      <c r="F11" s="1721"/>
      <c r="G11" s="1232">
        <f>'その他'!G13</f>
        <v>254.5735702799998</v>
      </c>
      <c r="H11" s="1084">
        <f>'その他'!H13</f>
        <v>335.4264297200002</v>
      </c>
      <c r="I11" s="1085">
        <f>'その他'!I13</f>
        <v>590</v>
      </c>
      <c r="J11" s="870">
        <v>115.27</v>
      </c>
      <c r="K11" s="276"/>
      <c r="L11" s="276"/>
      <c r="M11" s="1125"/>
      <c r="N11" s="912">
        <v>310</v>
      </c>
      <c r="O11" s="912">
        <v>280</v>
      </c>
      <c r="P11" s="913">
        <v>590</v>
      </c>
      <c r="Q11" s="277">
        <v>121.95320560999998</v>
      </c>
      <c r="R11" s="373">
        <v>139.91768394000002</v>
      </c>
      <c r="S11" s="279">
        <v>133.48877079999997</v>
      </c>
      <c r="T11" s="278">
        <v>139.98966260000003</v>
      </c>
      <c r="U11" s="280">
        <v>261.87088955</v>
      </c>
      <c r="V11" s="280">
        <v>273.4784334</v>
      </c>
      <c r="W11" s="280">
        <v>535.34932295</v>
      </c>
    </row>
    <row r="12" spans="1:23" ht="21.75" customHeight="1" thickBot="1">
      <c r="A12" s="1920" t="s">
        <v>134</v>
      </c>
      <c r="B12" s="1921"/>
      <c r="C12" s="1233">
        <f>'消去調整他'!C13</f>
        <v>16.06</v>
      </c>
      <c r="D12" s="1328">
        <f>'消去調整他'!D13</f>
        <v>11.940000000000001</v>
      </c>
      <c r="E12" s="1722"/>
      <c r="F12" s="1723"/>
      <c r="G12" s="1234">
        <f>'消去調整他'!G13</f>
        <v>28</v>
      </c>
      <c r="H12" s="1235">
        <f>'消去調整他'!H13</f>
        <v>30.24</v>
      </c>
      <c r="I12" s="1236">
        <f>'消去調整他'!I13</f>
        <v>60</v>
      </c>
      <c r="J12" s="871">
        <v>16.06</v>
      </c>
      <c r="K12" s="374"/>
      <c r="L12" s="374"/>
      <c r="M12" s="1223"/>
      <c r="N12" s="1544">
        <v>25</v>
      </c>
      <c r="O12" s="1544">
        <v>30</v>
      </c>
      <c r="P12" s="914">
        <v>55</v>
      </c>
      <c r="Q12" s="375">
        <v>15.977937650000007</v>
      </c>
      <c r="R12" s="376">
        <v>16.602062349999994</v>
      </c>
      <c r="S12" s="377">
        <v>16.54</v>
      </c>
      <c r="T12" s="378">
        <v>25.04504198000016</v>
      </c>
      <c r="U12" s="379">
        <v>32.58</v>
      </c>
      <c r="V12" s="379">
        <v>41.58304198000016</v>
      </c>
      <c r="W12" s="379">
        <v>76</v>
      </c>
    </row>
    <row r="13" spans="1:23" ht="21.75" customHeight="1" thickBot="1" thickTop="1">
      <c r="A13" s="1926" t="s">
        <v>13</v>
      </c>
      <c r="B13" s="1927"/>
      <c r="C13" s="481">
        <f aca="true" t="shared" si="0" ref="C13:I13">SUM(C6:C12)</f>
        <v>1498.83</v>
      </c>
      <c r="D13" s="1329">
        <f t="shared" si="0"/>
        <v>1541.57</v>
      </c>
      <c r="E13" s="328"/>
      <c r="F13" s="329"/>
      <c r="G13" s="1088">
        <v>3042</v>
      </c>
      <c r="H13" s="1088">
        <f t="shared" si="0"/>
        <v>3457.8399999999997</v>
      </c>
      <c r="I13" s="1134">
        <f t="shared" si="0"/>
        <v>6500</v>
      </c>
      <c r="J13" s="872">
        <v>1498.83</v>
      </c>
      <c r="K13" s="312"/>
      <c r="L13" s="312"/>
      <c r="M13" s="380"/>
      <c r="N13" s="1473">
        <v>3085</v>
      </c>
      <c r="O13" s="1473">
        <v>3415</v>
      </c>
      <c r="P13" s="915">
        <v>6500</v>
      </c>
      <c r="Q13" s="381">
        <v>1514.15856829</v>
      </c>
      <c r="R13" s="382">
        <v>1518.42232126</v>
      </c>
      <c r="S13" s="383">
        <v>1496.0287707999998</v>
      </c>
      <c r="T13" s="384">
        <v>1665.9998169600003</v>
      </c>
      <c r="U13" s="385">
        <v>3032.58088955</v>
      </c>
      <c r="V13" s="385">
        <v>3162.02985627</v>
      </c>
      <c r="W13" s="385">
        <v>6195</v>
      </c>
    </row>
    <row r="14" spans="17:23" ht="21.75" customHeight="1" thickBot="1">
      <c r="Q14" s="60"/>
      <c r="R14" s="60"/>
      <c r="S14" s="60"/>
      <c r="T14" s="60"/>
      <c r="U14" s="60"/>
      <c r="V14" s="60"/>
      <c r="W14" s="93" t="s">
        <v>15</v>
      </c>
    </row>
    <row r="15" spans="8:23" ht="21.75" customHeight="1">
      <c r="H15" s="41"/>
      <c r="I15" s="42"/>
      <c r="J15" s="1818" t="str">
        <f>IAB!J19</f>
        <v>2012年度上期実績及び見通し　と　1Q実績及び前回見通しとの比較</v>
      </c>
      <c r="K15" s="1819"/>
      <c r="L15" s="1819"/>
      <c r="M15" s="1819"/>
      <c r="N15" s="1819"/>
      <c r="O15" s="1819"/>
      <c r="P15" s="1820"/>
      <c r="Q15" s="1876" t="str">
        <f>'全社連結PL'!Q32</f>
        <v>2012年度上期実績及び見通し　と　2011年度との比較</v>
      </c>
      <c r="R15" s="1877"/>
      <c r="S15" s="1877"/>
      <c r="T15" s="1877"/>
      <c r="U15" s="1877"/>
      <c r="V15" s="1877"/>
      <c r="W15" s="1878"/>
    </row>
    <row r="16" spans="8:24" ht="21.75" customHeight="1" thickBot="1">
      <c r="H16" s="1913" t="str">
        <f>A3</f>
        <v>カンパニー別売上</v>
      </c>
      <c r="I16" s="1919"/>
      <c r="J16" s="1873" t="str">
        <f>'全社連結PL'!J33</f>
        <v>（10月30日発表値と7月30日発表値との比較）</v>
      </c>
      <c r="K16" s="1874"/>
      <c r="L16" s="1874"/>
      <c r="M16" s="1874"/>
      <c r="N16" s="1874"/>
      <c r="O16" s="1874"/>
      <c r="P16" s="1875"/>
      <c r="Q16" s="1881" t="str">
        <f>'全社連結PL'!Q33</f>
        <v>（10月30日発表値と前年実績との比較）</v>
      </c>
      <c r="R16" s="1882"/>
      <c r="S16" s="1882"/>
      <c r="T16" s="1882"/>
      <c r="U16" s="1882"/>
      <c r="V16" s="1882"/>
      <c r="W16" s="1883"/>
      <c r="X16" s="45"/>
    </row>
    <row r="17" spans="8:24" ht="21.75" customHeight="1" thickBot="1">
      <c r="H17" s="1915" t="s">
        <v>166</v>
      </c>
      <c r="I17" s="1916"/>
      <c r="J17" s="1037" t="str">
        <f>'全社連結PL'!J34</f>
        <v>第1</v>
      </c>
      <c r="K17" s="890" t="str">
        <f>'全社連結PL'!K34</f>
        <v>第2</v>
      </c>
      <c r="L17" s="132" t="str">
        <f>'全社連結PL'!L34</f>
        <v>第3</v>
      </c>
      <c r="M17" s="1038" t="str">
        <f>'全社連結PL'!M34</f>
        <v>第4</v>
      </c>
      <c r="N17" s="135" t="str">
        <f>'全社連結PL'!N34</f>
        <v>上期</v>
      </c>
      <c r="O17" s="135" t="str">
        <f>'全社連結PL'!O34</f>
        <v>下期</v>
      </c>
      <c r="P17" s="161" t="s">
        <v>58</v>
      </c>
      <c r="Q17" s="108" t="str">
        <f>'全社連結PL'!Q34</f>
        <v>第1</v>
      </c>
      <c r="R17" s="184" t="str">
        <f>'全社連結PL'!R34</f>
        <v>第2</v>
      </c>
      <c r="S17" s="79" t="str">
        <f>'全社連結PL'!S34</f>
        <v>第3</v>
      </c>
      <c r="T17" s="185" t="str">
        <f>'全社連結PL'!T34</f>
        <v>第4</v>
      </c>
      <c r="U17" s="7" t="str">
        <f>'全社連結PL'!U34</f>
        <v>上期</v>
      </c>
      <c r="V17" s="7" t="str">
        <f>'全社連結PL'!V34</f>
        <v>下期</v>
      </c>
      <c r="W17" s="7" t="str">
        <f>'全社連結PL'!W34</f>
        <v>通期</v>
      </c>
      <c r="X17" s="45"/>
    </row>
    <row r="18" spans="8:24" ht="21.75" customHeight="1" thickTop="1">
      <c r="H18" s="1917" t="str">
        <f aca="true" t="shared" si="1" ref="H18:H24">A6</f>
        <v>制御機器事業</v>
      </c>
      <c r="I18" s="1918"/>
      <c r="J18" s="916">
        <f>+C6/J6</f>
        <v>1</v>
      </c>
      <c r="K18" s="236"/>
      <c r="L18" s="236"/>
      <c r="M18" s="242"/>
      <c r="N18" s="987">
        <f aca="true" t="shared" si="2" ref="N18:P25">+G6/N6</f>
        <v>0.976639097744361</v>
      </c>
      <c r="O18" s="1545">
        <f t="shared" si="2"/>
        <v>0.9723900709219858</v>
      </c>
      <c r="P18" s="987">
        <f t="shared" si="2"/>
        <v>0.9744525547445255</v>
      </c>
      <c r="Q18" s="964">
        <f aca="true" t="shared" si="3" ref="Q18:W25">+C6/Q6</f>
        <v>0.8810824417683314</v>
      </c>
      <c r="R18" s="471">
        <f t="shared" si="3"/>
        <v>0.9359773785497226</v>
      </c>
      <c r="S18" s="236"/>
      <c r="T18" s="1224"/>
      <c r="U18" s="964">
        <v>0.907</v>
      </c>
      <c r="V18" s="964">
        <f t="shared" si="3"/>
        <v>1.0739423656857292</v>
      </c>
      <c r="W18" s="246">
        <f t="shared" si="3"/>
        <v>0.9858400871379254</v>
      </c>
      <c r="X18" s="45"/>
    </row>
    <row r="19" spans="8:24" ht="21.75" customHeight="1">
      <c r="H19" s="1922" t="str">
        <f t="shared" si="1"/>
        <v>電子部品事業</v>
      </c>
      <c r="I19" s="1923"/>
      <c r="J19" s="917">
        <f aca="true" t="shared" si="4" ref="J19:J25">+C7/J7</f>
        <v>1</v>
      </c>
      <c r="K19" s="95"/>
      <c r="L19" s="95"/>
      <c r="M19" s="226"/>
      <c r="N19" s="968">
        <f t="shared" si="2"/>
        <v>0.9908056505116278</v>
      </c>
      <c r="O19" s="1402">
        <f t="shared" si="2"/>
        <v>0.975986022347826</v>
      </c>
      <c r="P19" s="968">
        <f t="shared" si="2"/>
        <v>0.9831460674157303</v>
      </c>
      <c r="Q19" s="965">
        <v>1.046</v>
      </c>
      <c r="R19" s="963">
        <f t="shared" si="3"/>
        <v>1.0444560191318182</v>
      </c>
      <c r="S19" s="97"/>
      <c r="T19" s="1225"/>
      <c r="U19" s="965">
        <f t="shared" si="3"/>
        <v>1.0449741966593902</v>
      </c>
      <c r="V19" s="965">
        <f t="shared" si="3"/>
        <v>1.0630941525097044</v>
      </c>
      <c r="W19" s="966">
        <f t="shared" si="3"/>
        <v>1.0541944689237914</v>
      </c>
      <c r="X19" s="45"/>
    </row>
    <row r="20" spans="8:24" ht="21.75" customHeight="1">
      <c r="H20" s="1922" t="str">
        <f t="shared" si="1"/>
        <v>車載事業</v>
      </c>
      <c r="I20" s="1942"/>
      <c r="J20" s="917">
        <f t="shared" si="4"/>
        <v>1</v>
      </c>
      <c r="K20" s="95"/>
      <c r="L20" s="95"/>
      <c r="M20" s="226"/>
      <c r="N20" s="968">
        <f t="shared" si="2"/>
        <v>1.0054680851063829</v>
      </c>
      <c r="O20" s="1402">
        <f t="shared" si="2"/>
        <v>0.9946458333333333</v>
      </c>
      <c r="P20" s="968">
        <f t="shared" si="2"/>
        <v>1</v>
      </c>
      <c r="Q20" s="965">
        <f t="shared" si="3"/>
        <v>1.3070705799988513</v>
      </c>
      <c r="R20" s="963">
        <f t="shared" si="3"/>
        <v>1.0707453542846357</v>
      </c>
      <c r="S20" s="97"/>
      <c r="T20" s="1225"/>
      <c r="U20" s="965">
        <f t="shared" si="3"/>
        <v>1.1795082990141021</v>
      </c>
      <c r="V20" s="965">
        <f t="shared" si="3"/>
        <v>1.0618522307726526</v>
      </c>
      <c r="W20" s="966">
        <f t="shared" si="3"/>
        <v>1.1172921542568832</v>
      </c>
      <c r="X20" s="45"/>
    </row>
    <row r="21" spans="8:23" ht="21.75" customHeight="1">
      <c r="H21" s="1922" t="str">
        <f t="shared" si="1"/>
        <v>社会システム事業</v>
      </c>
      <c r="I21" s="1942"/>
      <c r="J21" s="917">
        <f t="shared" si="4"/>
        <v>1</v>
      </c>
      <c r="K21" s="95"/>
      <c r="L21" s="95"/>
      <c r="M21" s="226"/>
      <c r="N21" s="968">
        <f t="shared" si="2"/>
        <v>1.1176666666666668</v>
      </c>
      <c r="O21" s="1402">
        <f t="shared" si="2"/>
        <v>1.0904871794871795</v>
      </c>
      <c r="P21" s="968">
        <f t="shared" si="2"/>
        <v>1.1</v>
      </c>
      <c r="Q21" s="965">
        <f t="shared" si="3"/>
        <v>1.0424694820925704</v>
      </c>
      <c r="R21" s="963">
        <f t="shared" si="3"/>
        <v>1.24054437828226</v>
      </c>
      <c r="S21" s="97"/>
      <c r="T21" s="1225"/>
      <c r="U21" s="965">
        <v>1.148</v>
      </c>
      <c r="V21" s="965">
        <f t="shared" si="3"/>
        <v>1.1573776737604093</v>
      </c>
      <c r="W21" s="966">
        <f t="shared" si="3"/>
        <v>1.1538461538461537</v>
      </c>
    </row>
    <row r="22" spans="8:23" ht="21.75" customHeight="1">
      <c r="H22" s="1922" t="str">
        <f t="shared" si="1"/>
        <v>ヘルスケア事業</v>
      </c>
      <c r="I22" s="1942"/>
      <c r="J22" s="917">
        <f t="shared" si="4"/>
        <v>1</v>
      </c>
      <c r="K22" s="95"/>
      <c r="L22" s="95"/>
      <c r="M22" s="226"/>
      <c r="N22" s="968">
        <f t="shared" si="2"/>
        <v>1.0502258064516128</v>
      </c>
      <c r="O22" s="1402">
        <f t="shared" si="2"/>
        <v>1.0121369863013698</v>
      </c>
      <c r="P22" s="968">
        <f t="shared" si="2"/>
        <v>1.0296296296296297</v>
      </c>
      <c r="Q22" s="965">
        <f t="shared" si="3"/>
        <v>1.0719132445928645</v>
      </c>
      <c r="R22" s="963">
        <f t="shared" si="3"/>
        <v>1.144549401924515</v>
      </c>
      <c r="S22" s="97"/>
      <c r="T22" s="1225"/>
      <c r="U22" s="965">
        <f t="shared" si="3"/>
        <v>1.1090785215465848</v>
      </c>
      <c r="V22" s="965">
        <f t="shared" si="3"/>
        <v>1.1164062736091385</v>
      </c>
      <c r="W22" s="966">
        <f t="shared" si="3"/>
        <v>1.1129615988213817</v>
      </c>
    </row>
    <row r="23" spans="8:23" ht="21.75" customHeight="1">
      <c r="H23" s="1924" t="str">
        <f t="shared" si="1"/>
        <v>その他事業</v>
      </c>
      <c r="I23" s="1949"/>
      <c r="J23" s="918">
        <f t="shared" si="4"/>
        <v>1</v>
      </c>
      <c r="K23" s="243"/>
      <c r="L23" s="243"/>
      <c r="M23" s="244"/>
      <c r="N23" s="1546">
        <f t="shared" si="2"/>
        <v>0.8212050654193542</v>
      </c>
      <c r="O23" s="988">
        <f t="shared" si="2"/>
        <v>1.1979515347142864</v>
      </c>
      <c r="P23" s="988">
        <f t="shared" si="2"/>
        <v>1</v>
      </c>
      <c r="Q23" s="965">
        <f t="shared" si="3"/>
        <v>0.9451986064936043</v>
      </c>
      <c r="R23" s="963">
        <f t="shared" si="3"/>
        <v>0.9956108931858566</v>
      </c>
      <c r="S23" s="97"/>
      <c r="T23" s="1225"/>
      <c r="U23" s="965">
        <f t="shared" si="3"/>
        <v>0.972133904297114</v>
      </c>
      <c r="V23" s="965">
        <f t="shared" si="3"/>
        <v>1.2265187625577507</v>
      </c>
      <c r="W23" s="966">
        <f t="shared" si="3"/>
        <v>1.1020841433941708</v>
      </c>
    </row>
    <row r="24" spans="8:23" ht="21.75" customHeight="1" thickBot="1">
      <c r="H24" s="1920" t="str">
        <f t="shared" si="1"/>
        <v>消去調整他</v>
      </c>
      <c r="I24" s="1950"/>
      <c r="J24" s="919">
        <f t="shared" si="4"/>
        <v>1</v>
      </c>
      <c r="K24" s="219"/>
      <c r="L24" s="219"/>
      <c r="M24" s="222"/>
      <c r="N24" s="919">
        <f t="shared" si="2"/>
        <v>1.12</v>
      </c>
      <c r="O24" s="919">
        <f t="shared" si="2"/>
        <v>1.008</v>
      </c>
      <c r="P24" s="989">
        <f t="shared" si="2"/>
        <v>1.0909090909090908</v>
      </c>
      <c r="Q24" s="107">
        <f t="shared" si="3"/>
        <v>1.0051359788602</v>
      </c>
      <c r="R24" s="472">
        <f t="shared" si="3"/>
        <v>0.7191877580197141</v>
      </c>
      <c r="S24" s="219"/>
      <c r="T24" s="222"/>
      <c r="U24" s="107">
        <v>0.848</v>
      </c>
      <c r="V24" s="107">
        <f t="shared" si="3"/>
        <v>0.7272195241162076</v>
      </c>
      <c r="W24" s="43">
        <f t="shared" si="3"/>
        <v>0.7894736842105263</v>
      </c>
    </row>
    <row r="25" spans="8:23" ht="21.75" customHeight="1" thickBot="1" thickTop="1">
      <c r="H25" s="1948" t="s">
        <v>13</v>
      </c>
      <c r="I25" s="1927"/>
      <c r="J25" s="920">
        <f t="shared" si="4"/>
        <v>1</v>
      </c>
      <c r="K25" s="220"/>
      <c r="L25" s="220"/>
      <c r="M25" s="224"/>
      <c r="N25" s="985">
        <f t="shared" si="2"/>
        <v>0.9860615883306321</v>
      </c>
      <c r="O25" s="982">
        <f t="shared" si="2"/>
        <v>1.0125446559297218</v>
      </c>
      <c r="P25" s="985">
        <f t="shared" si="2"/>
        <v>1</v>
      </c>
      <c r="Q25" s="483">
        <f t="shared" si="3"/>
        <v>0.9898765105511299</v>
      </c>
      <c r="R25" s="475">
        <f t="shared" si="3"/>
        <v>1.0152445590504702</v>
      </c>
      <c r="S25" s="220"/>
      <c r="T25" s="1226"/>
      <c r="U25" s="483">
        <f t="shared" si="3"/>
        <v>1.0031059717095947</v>
      </c>
      <c r="V25" s="483">
        <f t="shared" si="3"/>
        <v>1.0935507117820018</v>
      </c>
      <c r="W25" s="484">
        <f t="shared" si="3"/>
        <v>1.0492332526230832</v>
      </c>
    </row>
    <row r="26" spans="17:23" ht="21.75" customHeight="1" thickBot="1">
      <c r="Q26" s="8"/>
      <c r="R26" s="8"/>
      <c r="S26" s="8"/>
      <c r="T26" s="8"/>
      <c r="U26" s="8"/>
      <c r="V26" s="8"/>
      <c r="W26" s="44" t="s">
        <v>15</v>
      </c>
    </row>
    <row r="27" spans="1:23" ht="21.75" customHeight="1">
      <c r="A27" s="41"/>
      <c r="B27" s="59"/>
      <c r="C27" s="1930" t="str">
        <f>'全社連結PL'!C2</f>
        <v>2012年度　</v>
      </c>
      <c r="D27" s="1931"/>
      <c r="E27" s="1931"/>
      <c r="F27" s="1931"/>
      <c r="G27" s="1931"/>
      <c r="H27" s="1931"/>
      <c r="I27" s="1932"/>
      <c r="J27" s="1936" t="str">
        <f>'全社連結PL'!J2</f>
        <v>2012年度</v>
      </c>
      <c r="K27" s="1937"/>
      <c r="L27" s="1937"/>
      <c r="M27" s="1937"/>
      <c r="N27" s="1937"/>
      <c r="O27" s="1937"/>
      <c r="P27" s="1938"/>
      <c r="Q27" s="1910" t="str">
        <f>'全社連結PL'!$Q$2</f>
        <v>2011年度</v>
      </c>
      <c r="R27" s="1897"/>
      <c r="S27" s="1897"/>
      <c r="T27" s="1897"/>
      <c r="U27" s="1897"/>
      <c r="V27" s="1897"/>
      <c r="W27" s="1898"/>
    </row>
    <row r="28" spans="1:23" ht="21.75" customHeight="1">
      <c r="A28" s="1913" t="s">
        <v>17</v>
      </c>
      <c r="B28" s="1914"/>
      <c r="C28" s="1933" t="str">
        <f>'全社連結PL'!C3</f>
        <v>上期実績及び見通し</v>
      </c>
      <c r="D28" s="1934"/>
      <c r="E28" s="1934"/>
      <c r="F28" s="1934"/>
      <c r="G28" s="1934"/>
      <c r="H28" s="1934"/>
      <c r="I28" s="1935"/>
      <c r="J28" s="1939" t="str">
        <f>'全社連結PL'!J3</f>
        <v>1Q実績及び前回見通し</v>
      </c>
      <c r="K28" s="1940"/>
      <c r="L28" s="1940"/>
      <c r="M28" s="1940"/>
      <c r="N28" s="1940"/>
      <c r="O28" s="1940"/>
      <c r="P28" s="1941"/>
      <c r="Q28" s="1929" t="s">
        <v>1</v>
      </c>
      <c r="R28" s="1900"/>
      <c r="S28" s="1900"/>
      <c r="T28" s="1900"/>
      <c r="U28" s="1900"/>
      <c r="V28" s="1900"/>
      <c r="W28" s="1901"/>
    </row>
    <row r="29" spans="1:23" ht="21.75" customHeight="1" thickBot="1">
      <c r="A29" s="31"/>
      <c r="B29" s="32"/>
      <c r="C29" s="1943" t="str">
        <f>'全社連結PL'!$C$4</f>
        <v>(2012年10月30日発表)</v>
      </c>
      <c r="D29" s="1944"/>
      <c r="E29" s="1945"/>
      <c r="F29" s="1944"/>
      <c r="G29" s="1944"/>
      <c r="H29" s="1945"/>
      <c r="I29" s="1944"/>
      <c r="J29" s="1946" t="str">
        <f>IAB!$J$4</f>
        <v>(2012年7月30日発表)</v>
      </c>
      <c r="K29" s="1947"/>
      <c r="L29" s="1947"/>
      <c r="M29" s="1947"/>
      <c r="N29" s="1906"/>
      <c r="O29" s="1906"/>
      <c r="P29" s="1907"/>
      <c r="Q29" s="1909"/>
      <c r="R29" s="1895"/>
      <c r="S29" s="1882"/>
      <c r="T29" s="1895"/>
      <c r="U29" s="1895"/>
      <c r="V29" s="1882"/>
      <c r="W29" s="1896"/>
    </row>
    <row r="30" spans="1:23" ht="21.75" customHeight="1" thickBot="1">
      <c r="A30" s="1915" t="s">
        <v>18</v>
      </c>
      <c r="B30" s="1916"/>
      <c r="C30" s="882" t="str">
        <f>'全社連結PL'!C5</f>
        <v>第1A</v>
      </c>
      <c r="D30" s="113" t="str">
        <f>'全社連結PL'!D5</f>
        <v>第2A</v>
      </c>
      <c r="E30" s="114" t="str">
        <f>'全社連結PL'!E5</f>
        <v>第3E</v>
      </c>
      <c r="F30" s="57" t="str">
        <f>'全社連結PL'!F5</f>
        <v>第4E</v>
      </c>
      <c r="G30" s="9" t="str">
        <f>'全社連結PL'!G5</f>
        <v>上期A</v>
      </c>
      <c r="H30" s="58" t="str">
        <f>'全社連結PL'!H5</f>
        <v>下期E</v>
      </c>
      <c r="I30" s="58" t="str">
        <f>'全社連結PL'!I5</f>
        <v>通期E</v>
      </c>
      <c r="J30" s="886" t="str">
        <f>'全社連結PL'!J5</f>
        <v>第1A</v>
      </c>
      <c r="K30" s="134" t="str">
        <f>'全社連結PL'!K5</f>
        <v>第2E</v>
      </c>
      <c r="L30" s="132" t="str">
        <f>'全社連結PL'!L5</f>
        <v>第3E</v>
      </c>
      <c r="M30" s="134" t="str">
        <f>'全社連結PL'!M5</f>
        <v>第4E</v>
      </c>
      <c r="N30" s="135" t="str">
        <f>'全社連結PL'!N5</f>
        <v>上期E</v>
      </c>
      <c r="O30" s="135" t="str">
        <f>'全社連結PL'!O5</f>
        <v>下期E</v>
      </c>
      <c r="P30" s="136" t="str">
        <f>'全社連結PL'!P5</f>
        <v>通期E</v>
      </c>
      <c r="Q30" s="92" t="s">
        <v>33</v>
      </c>
      <c r="R30" s="2" t="s">
        <v>44</v>
      </c>
      <c r="S30" s="79" t="s">
        <v>35</v>
      </c>
      <c r="T30" s="6" t="s">
        <v>36</v>
      </c>
      <c r="U30" s="7" t="s">
        <v>34</v>
      </c>
      <c r="V30" s="7" t="s">
        <v>37</v>
      </c>
      <c r="W30" s="7" t="s">
        <v>38</v>
      </c>
    </row>
    <row r="31" spans="1:23" ht="21.75" customHeight="1" thickTop="1">
      <c r="A31" s="1917" t="str">
        <f aca="true" t="shared" si="5" ref="A31:A37">A6</f>
        <v>制御機器事業</v>
      </c>
      <c r="B31" s="1918"/>
      <c r="C31" s="930">
        <f aca="true" t="shared" si="6" ref="C31:W38">C6/C$13</f>
        <v>0.44001654623940006</v>
      </c>
      <c r="D31" s="1330">
        <f>D6/D$13</f>
        <v>0.4147849270548857</v>
      </c>
      <c r="E31" s="417"/>
      <c r="F31" s="1798"/>
      <c r="G31" s="1782">
        <f t="shared" si="6"/>
        <v>0.4269986850756082</v>
      </c>
      <c r="H31" s="990">
        <f t="shared" si="6"/>
        <v>0.3965105383707748</v>
      </c>
      <c r="I31" s="991">
        <f t="shared" si="6"/>
        <v>0.4107692307692308</v>
      </c>
      <c r="J31" s="921">
        <f t="shared" si="6"/>
        <v>0.44001654623940006</v>
      </c>
      <c r="K31" s="417"/>
      <c r="L31" s="417"/>
      <c r="M31" s="1335"/>
      <c r="N31" s="1547">
        <f t="shared" si="6"/>
        <v>0.43111831442463533</v>
      </c>
      <c r="O31" s="1548">
        <f t="shared" si="6"/>
        <v>0.4128843338213763</v>
      </c>
      <c r="P31" s="922">
        <f t="shared" si="6"/>
        <v>0.42153846153846153</v>
      </c>
      <c r="Q31" s="418">
        <f t="shared" si="6"/>
        <v>0.4943487949913572</v>
      </c>
      <c r="R31" s="419">
        <f t="shared" si="6"/>
        <v>0.44991273295634243</v>
      </c>
      <c r="S31" s="420">
        <f t="shared" si="6"/>
        <v>0.41939033008334975</v>
      </c>
      <c r="T31" s="421">
        <f t="shared" si="6"/>
        <v>0.3897059251691311</v>
      </c>
      <c r="U31" s="422">
        <f t="shared" si="6"/>
        <v>0.4718752943840993</v>
      </c>
      <c r="V31" s="423">
        <f t="shared" si="6"/>
        <v>0.4037501409003102</v>
      </c>
      <c r="W31" s="423">
        <f t="shared" si="6"/>
        <v>0.43718321226795803</v>
      </c>
    </row>
    <row r="32" spans="1:23" ht="21.75" customHeight="1">
      <c r="A32" s="1922" t="str">
        <f t="shared" si="5"/>
        <v>電子部品事業</v>
      </c>
      <c r="B32" s="1942"/>
      <c r="C32" s="931">
        <f t="shared" si="6"/>
        <v>0.1422175963918523</v>
      </c>
      <c r="D32" s="1331">
        <f t="shared" si="6"/>
        <v>0.13809715401830602</v>
      </c>
      <c r="E32" s="424"/>
      <c r="F32" s="1799"/>
      <c r="G32" s="1783">
        <f t="shared" si="6"/>
        <v>0.14005471062458907</v>
      </c>
      <c r="H32" s="992">
        <f t="shared" si="6"/>
        <v>0.12983642108368232</v>
      </c>
      <c r="I32" s="993">
        <f t="shared" si="6"/>
        <v>0.1346153846153846</v>
      </c>
      <c r="J32" s="923">
        <f t="shared" si="6"/>
        <v>0.1422175963918523</v>
      </c>
      <c r="K32" s="424"/>
      <c r="L32" s="424"/>
      <c r="M32" s="1336"/>
      <c r="N32" s="1549">
        <f t="shared" si="6"/>
        <v>0.1393841166936791</v>
      </c>
      <c r="O32" s="1550">
        <f t="shared" si="6"/>
        <v>0.13469985358711567</v>
      </c>
      <c r="P32" s="924">
        <f t="shared" si="6"/>
        <v>0.13692307692307693</v>
      </c>
      <c r="Q32" s="425">
        <f t="shared" si="6"/>
        <v>0.13465222888792638</v>
      </c>
      <c r="R32" s="426">
        <f t="shared" si="6"/>
        <v>0.13423483772344977</v>
      </c>
      <c r="S32" s="427">
        <f t="shared" si="6"/>
        <v>0.14175529517831117</v>
      </c>
      <c r="T32" s="428">
        <f t="shared" si="6"/>
        <v>0.12619155791002565</v>
      </c>
      <c r="U32" s="429">
        <f t="shared" si="6"/>
        <v>0.13444323988353676</v>
      </c>
      <c r="V32" s="430">
        <f t="shared" si="6"/>
        <v>0.13355610164546777</v>
      </c>
      <c r="W32" s="430">
        <f t="shared" si="6"/>
        <v>0.1339818619967716</v>
      </c>
    </row>
    <row r="33" spans="1:23" ht="21.75" customHeight="1">
      <c r="A33" s="1922" t="str">
        <f t="shared" si="5"/>
        <v>車載事業</v>
      </c>
      <c r="B33" s="1942"/>
      <c r="C33" s="930">
        <f t="shared" si="6"/>
        <v>0.1607987563632967</v>
      </c>
      <c r="D33" s="1330">
        <f t="shared" si="6"/>
        <v>0.1502104996853857</v>
      </c>
      <c r="E33" s="431"/>
      <c r="F33" s="1798"/>
      <c r="G33" s="1782">
        <f t="shared" si="6"/>
        <v>0.1553484549638396</v>
      </c>
      <c r="H33" s="990">
        <f t="shared" si="6"/>
        <v>0.13807174421025845</v>
      </c>
      <c r="I33" s="991">
        <f t="shared" si="6"/>
        <v>0.14615384615384616</v>
      </c>
      <c r="J33" s="921">
        <f t="shared" si="6"/>
        <v>0.1607987563632967</v>
      </c>
      <c r="K33" s="431"/>
      <c r="L33" s="431"/>
      <c r="M33" s="1337"/>
      <c r="N33" s="1547">
        <f t="shared" si="6"/>
        <v>0.15235008103727715</v>
      </c>
      <c r="O33" s="1548">
        <f t="shared" si="6"/>
        <v>0.14055636896046853</v>
      </c>
      <c r="P33" s="922">
        <f t="shared" si="6"/>
        <v>0.14615384615384616</v>
      </c>
      <c r="Q33" s="432">
        <f t="shared" si="6"/>
        <v>0.12177683002397723</v>
      </c>
      <c r="R33" s="433">
        <f t="shared" si="6"/>
        <v>0.14242451943181728</v>
      </c>
      <c r="S33" s="434">
        <f t="shared" si="6"/>
        <v>0.14152802682182214</v>
      </c>
      <c r="T33" s="435">
        <f t="shared" si="6"/>
        <v>0.14279113213474717</v>
      </c>
      <c r="U33" s="436">
        <f t="shared" si="6"/>
        <v>0.13211518986372423</v>
      </c>
      <c r="V33" s="437">
        <f t="shared" si="6"/>
        <v>0.1421934707885338</v>
      </c>
      <c r="W33" s="437">
        <f t="shared" si="6"/>
        <v>0.13725100887812752</v>
      </c>
    </row>
    <row r="34" spans="1:23" ht="21.75" customHeight="1">
      <c r="A34" s="1922" t="str">
        <f t="shared" si="5"/>
        <v>社会システム事業</v>
      </c>
      <c r="B34" s="1942"/>
      <c r="C34" s="930">
        <f t="shared" si="6"/>
        <v>0.06682545718994148</v>
      </c>
      <c r="D34" s="1330">
        <f t="shared" si="6"/>
        <v>0.08728114843957785</v>
      </c>
      <c r="E34" s="431"/>
      <c r="F34" s="1798"/>
      <c r="G34" s="1782">
        <f t="shared" si="6"/>
        <v>0.07715647600262986</v>
      </c>
      <c r="H34" s="990">
        <f t="shared" si="6"/>
        <v>0.12299296670753998</v>
      </c>
      <c r="I34" s="991">
        <f t="shared" si="6"/>
        <v>0.10153846153846154</v>
      </c>
      <c r="J34" s="921">
        <f t="shared" si="6"/>
        <v>0.06682545718994148</v>
      </c>
      <c r="K34" s="431"/>
      <c r="L34" s="431"/>
      <c r="M34" s="1337"/>
      <c r="N34" s="1547">
        <f t="shared" si="6"/>
        <v>0.06807131280388978</v>
      </c>
      <c r="O34" s="1548">
        <f t="shared" si="6"/>
        <v>0.11420204978038068</v>
      </c>
      <c r="P34" s="922">
        <f t="shared" si="6"/>
        <v>0.09230769230769231</v>
      </c>
      <c r="Q34" s="432">
        <f t="shared" si="6"/>
        <v>0.06345408812004841</v>
      </c>
      <c r="R34" s="433">
        <f t="shared" si="6"/>
        <v>0.07142969861638927</v>
      </c>
      <c r="S34" s="434">
        <f t="shared" si="6"/>
        <v>0.083761758093055</v>
      </c>
      <c r="T34" s="438">
        <f t="shared" si="6"/>
        <v>0.1453481552248057</v>
      </c>
      <c r="U34" s="436">
        <f t="shared" si="6"/>
        <v>0.06726943400024896</v>
      </c>
      <c r="V34" s="437">
        <f t="shared" si="6"/>
        <v>0.1162101614162062</v>
      </c>
      <c r="W34" s="437">
        <f t="shared" si="6"/>
        <v>0.09233252623083131</v>
      </c>
    </row>
    <row r="35" spans="1:23" ht="21.75" customHeight="1">
      <c r="A35" s="1922" t="str">
        <f t="shared" si="5"/>
        <v>ヘルスケア事業</v>
      </c>
      <c r="B35" s="1942"/>
      <c r="C35" s="930">
        <f t="shared" si="6"/>
        <v>0.10251996557314706</v>
      </c>
      <c r="D35" s="1330">
        <f t="shared" si="6"/>
        <v>0.11151618155516779</v>
      </c>
      <c r="E35" s="431"/>
      <c r="F35" s="1798"/>
      <c r="G35" s="1782">
        <f t="shared" si="6"/>
        <v>0.1070249835634451</v>
      </c>
      <c r="H35" s="990">
        <f t="shared" si="6"/>
        <v>0.10683837308840202</v>
      </c>
      <c r="I35" s="991">
        <f t="shared" si="6"/>
        <v>0.10692307692307693</v>
      </c>
      <c r="J35" s="921">
        <f t="shared" si="6"/>
        <v>0.10251996557314706</v>
      </c>
      <c r="K35" s="431"/>
      <c r="L35" s="431"/>
      <c r="M35" s="1337"/>
      <c r="N35" s="1547">
        <f t="shared" si="6"/>
        <v>0.10048622366288493</v>
      </c>
      <c r="O35" s="1548">
        <f t="shared" si="6"/>
        <v>0.10688140556368961</v>
      </c>
      <c r="P35" s="922">
        <f t="shared" si="6"/>
        <v>0.10384615384615385</v>
      </c>
      <c r="Q35" s="432">
        <f t="shared" si="6"/>
        <v>0.09467380526855403</v>
      </c>
      <c r="R35" s="433">
        <f t="shared" si="6"/>
        <v>0.0989177019179774</v>
      </c>
      <c r="S35" s="434">
        <f t="shared" si="6"/>
        <v>0.11327990698292259</v>
      </c>
      <c r="T35" s="428">
        <f t="shared" si="6"/>
        <v>0.09690277175095037</v>
      </c>
      <c r="U35" s="436">
        <f t="shared" si="6"/>
        <v>0.09679873701359354</v>
      </c>
      <c r="V35" s="437">
        <f t="shared" si="6"/>
        <v>0.10465113077406193</v>
      </c>
      <c r="W35" s="437">
        <f t="shared" si="6"/>
        <v>0.10080064568200162</v>
      </c>
    </row>
    <row r="36" spans="1:23" ht="21.75" customHeight="1">
      <c r="A36" s="1924" t="str">
        <f t="shared" si="5"/>
        <v>その他事業</v>
      </c>
      <c r="B36" s="1949"/>
      <c r="C36" s="930">
        <f t="shared" si="6"/>
        <v>0.07690665385667488</v>
      </c>
      <c r="D36" s="1332">
        <f t="shared" si="6"/>
        <v>0.09036473872740117</v>
      </c>
      <c r="E36" s="439"/>
      <c r="F36" s="1800"/>
      <c r="G36" s="1784">
        <f t="shared" si="6"/>
        <v>0.0836862492702169</v>
      </c>
      <c r="H36" s="994">
        <f t="shared" si="6"/>
        <v>0.09700461262522275</v>
      </c>
      <c r="I36" s="995">
        <f t="shared" si="6"/>
        <v>0.09076923076923077</v>
      </c>
      <c r="J36" s="925">
        <f t="shared" si="6"/>
        <v>0.07690665385667488</v>
      </c>
      <c r="K36" s="439"/>
      <c r="L36" s="439"/>
      <c r="M36" s="1338"/>
      <c r="N36" s="1551">
        <f t="shared" si="6"/>
        <v>0.10048622366288493</v>
      </c>
      <c r="O36" s="1552">
        <f t="shared" si="6"/>
        <v>0.08199121522693997</v>
      </c>
      <c r="P36" s="926">
        <f t="shared" si="6"/>
        <v>0.09076923076923077</v>
      </c>
      <c r="Q36" s="440">
        <f t="shared" si="6"/>
        <v>0.08054189842727412</v>
      </c>
      <c r="R36" s="441">
        <f t="shared" si="6"/>
        <v>0.09214675125685397</v>
      </c>
      <c r="S36" s="442">
        <f t="shared" si="6"/>
        <v>0.08922874573369133</v>
      </c>
      <c r="T36" s="443">
        <f t="shared" si="6"/>
        <v>0.08402741775532926</v>
      </c>
      <c r="U36" s="444">
        <f t="shared" si="6"/>
        <v>0.08635248294691279</v>
      </c>
      <c r="V36" s="445">
        <f t="shared" si="6"/>
        <v>0.08648825148115494</v>
      </c>
      <c r="W36" s="445">
        <f t="shared" si="6"/>
        <v>0.08641635560129136</v>
      </c>
    </row>
    <row r="37" spans="1:23" ht="21.75" customHeight="1" thickBot="1">
      <c r="A37" s="1920" t="str">
        <f t="shared" si="5"/>
        <v>消去調整他</v>
      </c>
      <c r="B37" s="1950"/>
      <c r="C37" s="486">
        <f t="shared" si="6"/>
        <v>0.010715024385687503</v>
      </c>
      <c r="D37" s="1333">
        <f t="shared" si="6"/>
        <v>0.0077453505192758045</v>
      </c>
      <c r="E37" s="446"/>
      <c r="F37" s="447"/>
      <c r="G37" s="1785">
        <f t="shared" si="6"/>
        <v>0.009204470742932281</v>
      </c>
      <c r="H37" s="996">
        <f t="shared" si="6"/>
        <v>0.008745343914119798</v>
      </c>
      <c r="I37" s="996">
        <f t="shared" si="6"/>
        <v>0.009230769230769232</v>
      </c>
      <c r="J37" s="873">
        <f t="shared" si="6"/>
        <v>0.010715024385687503</v>
      </c>
      <c r="K37" s="446"/>
      <c r="L37" s="446"/>
      <c r="M37" s="447"/>
      <c r="N37" s="927">
        <f t="shared" si="6"/>
        <v>0.008103727714748784</v>
      </c>
      <c r="O37" s="927">
        <f t="shared" si="6"/>
        <v>0.008784773060029283</v>
      </c>
      <c r="P37" s="927">
        <f t="shared" si="6"/>
        <v>0.008461538461538461</v>
      </c>
      <c r="Q37" s="448">
        <f t="shared" si="6"/>
        <v>0.010552354280862758</v>
      </c>
      <c r="R37" s="449">
        <f t="shared" si="6"/>
        <v>0.01093375809716987</v>
      </c>
      <c r="S37" s="449">
        <f t="shared" si="6"/>
        <v>0.011055937106848053</v>
      </c>
      <c r="T37" s="450">
        <f t="shared" si="6"/>
        <v>0.015033040055010688</v>
      </c>
      <c r="U37" s="448">
        <f t="shared" si="6"/>
        <v>0.0107433243123927</v>
      </c>
      <c r="V37" s="448">
        <f t="shared" si="6"/>
        <v>0.013150742994265219</v>
      </c>
      <c r="W37" s="451">
        <f t="shared" si="6"/>
        <v>0.012267958030669894</v>
      </c>
    </row>
    <row r="38" spans="1:23" ht="21.75" customHeight="1" thickBot="1" thickTop="1">
      <c r="A38" s="1948" t="s">
        <v>152</v>
      </c>
      <c r="B38" s="1927"/>
      <c r="C38" s="932">
        <f t="shared" si="6"/>
        <v>1</v>
      </c>
      <c r="D38" s="1334">
        <f t="shared" si="6"/>
        <v>1</v>
      </c>
      <c r="E38" s="452"/>
      <c r="F38" s="453"/>
      <c r="G38" s="1009">
        <f t="shared" si="6"/>
        <v>1</v>
      </c>
      <c r="H38" s="997">
        <f t="shared" si="6"/>
        <v>1</v>
      </c>
      <c r="I38" s="998">
        <f t="shared" si="6"/>
        <v>1</v>
      </c>
      <c r="J38" s="928">
        <f t="shared" si="6"/>
        <v>1</v>
      </c>
      <c r="K38" s="452"/>
      <c r="L38" s="452"/>
      <c r="M38" s="1339"/>
      <c r="N38" s="929">
        <f t="shared" si="6"/>
        <v>1</v>
      </c>
      <c r="O38" s="1553">
        <f t="shared" si="6"/>
        <v>1</v>
      </c>
      <c r="P38" s="928">
        <f t="shared" si="6"/>
        <v>1</v>
      </c>
      <c r="Q38" s="454">
        <f t="shared" si="6"/>
        <v>1</v>
      </c>
      <c r="R38" s="455">
        <f t="shared" si="6"/>
        <v>1</v>
      </c>
      <c r="S38" s="456">
        <f t="shared" si="6"/>
        <v>1</v>
      </c>
      <c r="T38" s="457">
        <f t="shared" si="6"/>
        <v>1</v>
      </c>
      <c r="U38" s="458">
        <f t="shared" si="6"/>
        <v>1</v>
      </c>
      <c r="V38" s="459">
        <f t="shared" si="6"/>
        <v>1</v>
      </c>
      <c r="W38" s="459">
        <f t="shared" si="6"/>
        <v>1</v>
      </c>
    </row>
    <row r="40" spans="3:23" ht="13.5">
      <c r="C40" s="116"/>
      <c r="D40" s="116"/>
      <c r="E40" s="116"/>
      <c r="F40" s="116"/>
      <c r="G40" s="116"/>
      <c r="H40" s="116"/>
      <c r="I40" s="116"/>
      <c r="J40" s="116"/>
      <c r="K40" s="116"/>
      <c r="L40" s="116"/>
      <c r="M40" s="116"/>
      <c r="N40" s="116"/>
      <c r="O40" s="116"/>
      <c r="P40" s="116"/>
      <c r="Q40" s="116"/>
      <c r="R40" s="116"/>
      <c r="S40" s="116"/>
      <c r="T40" s="116"/>
      <c r="U40" s="116"/>
      <c r="V40" s="116"/>
      <c r="W40" s="116"/>
    </row>
  </sheetData>
  <mergeCells count="52">
    <mergeCell ref="J15:P15"/>
    <mergeCell ref="J16:P16"/>
    <mergeCell ref="Q15:W15"/>
    <mergeCell ref="Q16:W16"/>
    <mergeCell ref="H23:I23"/>
    <mergeCell ref="H25:I25"/>
    <mergeCell ref="H19:I19"/>
    <mergeCell ref="H20:I20"/>
    <mergeCell ref="H21:I21"/>
    <mergeCell ref="H22:I22"/>
    <mergeCell ref="H24:I24"/>
    <mergeCell ref="A38:B38"/>
    <mergeCell ref="A33:B33"/>
    <mergeCell ref="A34:B34"/>
    <mergeCell ref="A35:B35"/>
    <mergeCell ref="A36:B36"/>
    <mergeCell ref="A37:B37"/>
    <mergeCell ref="Q29:W29"/>
    <mergeCell ref="A30:B30"/>
    <mergeCell ref="A31:B31"/>
    <mergeCell ref="A32:B32"/>
    <mergeCell ref="C29:I29"/>
    <mergeCell ref="J29:P29"/>
    <mergeCell ref="Q27:W27"/>
    <mergeCell ref="A28:B28"/>
    <mergeCell ref="Q28:W28"/>
    <mergeCell ref="C27:I27"/>
    <mergeCell ref="C28:I28"/>
    <mergeCell ref="J27:P27"/>
    <mergeCell ref="J28:P28"/>
    <mergeCell ref="A10:B10"/>
    <mergeCell ref="A11:B11"/>
    <mergeCell ref="A13:B13"/>
    <mergeCell ref="A6:B6"/>
    <mergeCell ref="A7:B7"/>
    <mergeCell ref="A8:B8"/>
    <mergeCell ref="A9:B9"/>
    <mergeCell ref="H18:I18"/>
    <mergeCell ref="H16:I16"/>
    <mergeCell ref="A12:B12"/>
    <mergeCell ref="H17:I17"/>
    <mergeCell ref="Q4:W4"/>
    <mergeCell ref="C4:I4"/>
    <mergeCell ref="J4:P4"/>
    <mergeCell ref="A5:B5"/>
    <mergeCell ref="Q2:W2"/>
    <mergeCell ref="A3:B3"/>
    <mergeCell ref="Q3:W3"/>
    <mergeCell ref="C2:I2"/>
    <mergeCell ref="C3:I3"/>
    <mergeCell ref="J2:P2"/>
    <mergeCell ref="J3:P3"/>
  </mergeCells>
  <printOptions/>
  <pageMargins left="0.35433070866141736" right="0.2755905511811024" top="0.41" bottom="0.07874015748031496" header="0.28" footer="0.1968503937007874"/>
  <pageSetup horizontalDpi="600" verticalDpi="600" orientation="landscape" paperSize="9" scale="70" r:id="rId2"/>
  <headerFooter alignWithMargins="0">
    <oddFooter>&amp;C１０&amp;R2012年度 第2四半期　データ集 売上CP別</oddFooter>
  </headerFooter>
  <drawing r:id="rId1"/>
</worksheet>
</file>

<file path=xl/worksheets/sheet11.xml><?xml version="1.0" encoding="utf-8"?>
<worksheet xmlns="http://schemas.openxmlformats.org/spreadsheetml/2006/main" xmlns:r="http://schemas.openxmlformats.org/officeDocument/2006/relationships">
  <sheetPr codeName="Sheet11"/>
  <dimension ref="A1:X42"/>
  <sheetViews>
    <sheetView zoomScale="75" zoomScaleNormal="75" workbookViewId="0" topLeftCell="A1">
      <selection activeCell="A1" sqref="A1"/>
    </sheetView>
  </sheetViews>
  <sheetFormatPr defaultColWidth="9.00390625" defaultRowHeight="13.5"/>
  <cols>
    <col min="1" max="22" width="8.625" style="30" customWidth="1"/>
    <col min="23" max="23" width="9.75390625" style="30" customWidth="1"/>
    <col min="24" max="16384" width="9.00390625" style="30" customWidth="1"/>
  </cols>
  <sheetData>
    <row r="1" spans="1:23" s="28" customFormat="1" ht="21.75" customHeight="1" thickBot="1">
      <c r="A1" s="1610"/>
      <c r="B1" s="26"/>
      <c r="C1" s="26"/>
      <c r="D1" s="1608"/>
      <c r="E1" s="1608"/>
      <c r="F1" s="26"/>
      <c r="G1" s="26"/>
      <c r="H1" s="26"/>
      <c r="I1" s="26"/>
      <c r="J1" s="26"/>
      <c r="K1" s="26"/>
      <c r="L1" s="26"/>
      <c r="M1" s="26"/>
      <c r="N1" s="26"/>
      <c r="O1" s="26"/>
      <c r="P1" s="26"/>
      <c r="Q1" s="26"/>
      <c r="R1" s="26"/>
      <c r="S1" s="26"/>
      <c r="T1" s="26"/>
      <c r="U1" s="26"/>
      <c r="V1" s="26"/>
      <c r="W1" s="27" t="s">
        <v>0</v>
      </c>
    </row>
    <row r="2" spans="1:23" ht="21.75" customHeight="1">
      <c r="A2" s="11"/>
      <c r="B2" s="117"/>
      <c r="C2" s="1856" t="str">
        <f>'全社連結PL'!C2</f>
        <v>2012年度　</v>
      </c>
      <c r="D2" s="1857"/>
      <c r="E2" s="1857"/>
      <c r="F2" s="1857"/>
      <c r="G2" s="1857"/>
      <c r="H2" s="1857"/>
      <c r="I2" s="1885"/>
      <c r="J2" s="1850" t="str">
        <f>'全社連結PL'!J2</f>
        <v>2012年度</v>
      </c>
      <c r="K2" s="1851"/>
      <c r="L2" s="1851"/>
      <c r="M2" s="1851"/>
      <c r="N2" s="1851"/>
      <c r="O2" s="1851"/>
      <c r="P2" s="1852"/>
      <c r="Q2" s="1843" t="str">
        <f>'全社連結PL'!Q2</f>
        <v>2011年度</v>
      </c>
      <c r="R2" s="1844"/>
      <c r="S2" s="1844"/>
      <c r="T2" s="1844"/>
      <c r="U2" s="1844"/>
      <c r="V2" s="1844"/>
      <c r="W2" s="1845"/>
    </row>
    <row r="3" spans="1:23" ht="21.75" customHeight="1">
      <c r="A3" s="1828" t="s">
        <v>10</v>
      </c>
      <c r="B3" s="1812"/>
      <c r="C3" s="1859" t="str">
        <f>'全社連結PL'!C3</f>
        <v>上期実績及び見通し</v>
      </c>
      <c r="D3" s="1860"/>
      <c r="E3" s="1860"/>
      <c r="F3" s="1860"/>
      <c r="G3" s="1860"/>
      <c r="H3" s="1860"/>
      <c r="I3" s="1886"/>
      <c r="J3" s="1853" t="str">
        <f>'全社連結PL'!J3</f>
        <v>1Q実績及び前回見通し</v>
      </c>
      <c r="K3" s="1854"/>
      <c r="L3" s="1854"/>
      <c r="M3" s="1854"/>
      <c r="N3" s="1854"/>
      <c r="O3" s="1854"/>
      <c r="P3" s="1855"/>
      <c r="Q3" s="1847" t="str">
        <f>'全社連結PL'!Q3</f>
        <v>実績</v>
      </c>
      <c r="R3" s="1848"/>
      <c r="S3" s="1848"/>
      <c r="T3" s="1848"/>
      <c r="U3" s="1848"/>
      <c r="V3" s="1848"/>
      <c r="W3" s="1849"/>
    </row>
    <row r="4" spans="1:23" ht="21.75" customHeight="1" thickBot="1">
      <c r="A4" s="31"/>
      <c r="B4" s="118"/>
      <c r="C4" s="1879" t="str">
        <f>'全社連結PL'!$C$4</f>
        <v>(2012年10月30日発表)</v>
      </c>
      <c r="D4" s="1880"/>
      <c r="E4" s="1833"/>
      <c r="F4" s="1880"/>
      <c r="G4" s="1880"/>
      <c r="H4" s="1833"/>
      <c r="I4" s="1884"/>
      <c r="J4" s="1813" t="str">
        <f>IAB!$J$4</f>
        <v>(2012年7月30日発表)</v>
      </c>
      <c r="K4" s="1829"/>
      <c r="L4" s="1829"/>
      <c r="M4" s="1829"/>
      <c r="N4" s="1830"/>
      <c r="O4" s="1830"/>
      <c r="P4" s="1831"/>
      <c r="Q4" s="1887"/>
      <c r="R4" s="1825"/>
      <c r="S4" s="1826"/>
      <c r="T4" s="1825"/>
      <c r="U4" s="1825"/>
      <c r="V4" s="1826"/>
      <c r="W4" s="1827"/>
    </row>
    <row r="5" spans="1:23" ht="21.75" customHeight="1" thickBot="1">
      <c r="A5" s="1915" t="str">
        <f>'売上CP別'!$A$5</f>
        <v>実績・見通し</v>
      </c>
      <c r="B5" s="1951"/>
      <c r="C5" s="933" t="str">
        <f>'全社連結PL'!C5</f>
        <v>第1A</v>
      </c>
      <c r="D5" s="202" t="str">
        <f>'全社連結PL'!D5</f>
        <v>第2A</v>
      </c>
      <c r="E5" s="934" t="str">
        <f>'全社連結PL'!E5</f>
        <v>第3E</v>
      </c>
      <c r="F5" s="191" t="str">
        <f>'全社連結PL'!F5</f>
        <v>第4E</v>
      </c>
      <c r="G5" s="1771" t="str">
        <f>'全社連結PL'!G5</f>
        <v>上期A</v>
      </c>
      <c r="H5" s="203" t="str">
        <f>'全社連結PL'!H5</f>
        <v>下期E</v>
      </c>
      <c r="I5" s="203" t="str">
        <f>'全社連結PL'!I5</f>
        <v>通期E</v>
      </c>
      <c r="J5" s="935" t="str">
        <f>'全社連結PL'!J5</f>
        <v>第1A</v>
      </c>
      <c r="K5" s="190" t="str">
        <f>'全社連結PL'!K5</f>
        <v>第2E</v>
      </c>
      <c r="L5" s="199" t="str">
        <f>'全社連結PL'!L5</f>
        <v>第3E</v>
      </c>
      <c r="M5" s="190" t="str">
        <f>'全社連結PL'!M5</f>
        <v>第4E</v>
      </c>
      <c r="N5" s="200" t="str">
        <f>'全社連結PL'!N5</f>
        <v>上期E</v>
      </c>
      <c r="O5" s="201" t="str">
        <f>'全社連結PL'!O5</f>
        <v>下期E</v>
      </c>
      <c r="P5" s="200" t="str">
        <f>'全社連結PL'!P5</f>
        <v>通期E</v>
      </c>
      <c r="Q5" s="205" t="s">
        <v>33</v>
      </c>
      <c r="R5" s="206" t="s">
        <v>44</v>
      </c>
      <c r="S5" s="207" t="s">
        <v>35</v>
      </c>
      <c r="T5" s="208" t="s">
        <v>36</v>
      </c>
      <c r="U5" s="209" t="s">
        <v>34</v>
      </c>
      <c r="V5" s="215" t="s">
        <v>37</v>
      </c>
      <c r="W5" s="209" t="s">
        <v>38</v>
      </c>
    </row>
    <row r="6" spans="1:23" ht="21.75" customHeight="1" thickBot="1" thickTop="1">
      <c r="A6" s="524" t="str">
        <f>IAB!A6</f>
        <v>日本</v>
      </c>
      <c r="B6" s="683"/>
      <c r="C6" s="1413">
        <v>679</v>
      </c>
      <c r="D6" s="1413">
        <f>IAB!D6+EMC!D6+AEC!D6+SSB!D6+HCB!D6+'その他'!D6+'消去調整他'!D6</f>
        <v>763.1522059199998</v>
      </c>
      <c r="E6" s="1724"/>
      <c r="F6" s="1725"/>
      <c r="G6" s="1772">
        <v>1444</v>
      </c>
      <c r="H6" s="1414">
        <f>IAB!H6+EMC!H6+AEC!H6+SSB!H6+HCB!H6+'その他'!H6+'消去調整他'!H6</f>
        <v>1791.1700000000003</v>
      </c>
      <c r="I6" s="1414">
        <f>IAB!I6+EMC!I6+AEC!I6+SSB!I6+HCB!I6+'その他'!I6+'消去調整他'!I6</f>
        <v>3235</v>
      </c>
      <c r="J6" s="936">
        <v>679</v>
      </c>
      <c r="K6" s="684"/>
      <c r="L6" s="684"/>
      <c r="M6" s="685"/>
      <c r="N6" s="937">
        <v>1432</v>
      </c>
      <c r="O6" s="1557">
        <v>1608</v>
      </c>
      <c r="P6" s="937">
        <v>3040</v>
      </c>
      <c r="Q6" s="686">
        <v>650.366677975433</v>
      </c>
      <c r="R6" s="687">
        <v>694.9564432645669</v>
      </c>
      <c r="S6" s="687">
        <v>740.59792276</v>
      </c>
      <c r="T6" s="688">
        <v>876.4491940700002</v>
      </c>
      <c r="U6" s="689">
        <v>1347.18288317</v>
      </c>
      <c r="V6" s="690">
        <v>1617.0471168300003</v>
      </c>
      <c r="W6" s="689">
        <v>2963.8898224000004</v>
      </c>
    </row>
    <row r="7" spans="1:23" ht="21.75" customHeight="1">
      <c r="A7" s="137" t="str">
        <f>IAB!A7</f>
        <v>海外</v>
      </c>
      <c r="B7" s="715"/>
      <c r="C7" s="1415">
        <f>IAB!C7+EMC!C7+AEC!C7+SSB!C7+HCB!C7+'その他'!C7+'消去調整他'!C7</f>
        <v>820.4399999999999</v>
      </c>
      <c r="D7" s="1416">
        <f>IAB!D7+EMC!D7+AEC!D7+SSB!D7+HCB!D7+'その他'!D7+'消去調整他'!D7</f>
        <v>778.0699999999998</v>
      </c>
      <c r="E7" s="1726"/>
      <c r="F7" s="1727"/>
      <c r="G7" s="1415">
        <v>1598</v>
      </c>
      <c r="H7" s="1417">
        <f>IAB!H7+EMC!H7+AEC!H7+SSB!H7+HCB!H7+'その他'!H7+'消去調整他'!H7</f>
        <v>1666.6700000000003</v>
      </c>
      <c r="I7" s="1417">
        <f>IAB!I7+EMC!I7+AEC!I7+SSB!I7+HCB!I7+'その他'!I7+'消去調整他'!I7</f>
        <v>3265</v>
      </c>
      <c r="J7" s="938">
        <v>820.44</v>
      </c>
      <c r="K7" s="716"/>
      <c r="L7" s="716"/>
      <c r="M7" s="717"/>
      <c r="N7" s="939">
        <v>1653</v>
      </c>
      <c r="O7" s="1558">
        <v>1807</v>
      </c>
      <c r="P7" s="939">
        <v>3460</v>
      </c>
      <c r="Q7" s="718">
        <v>863.8139526645671</v>
      </c>
      <c r="R7" s="719">
        <v>823.465132175433</v>
      </c>
      <c r="S7" s="719">
        <v>755.4321165499999</v>
      </c>
      <c r="T7" s="720">
        <v>789.55062289</v>
      </c>
      <c r="U7" s="721">
        <v>1686.1772605599997</v>
      </c>
      <c r="V7" s="722">
        <v>1544.98273944</v>
      </c>
      <c r="W7" s="721">
        <v>3231.16</v>
      </c>
    </row>
    <row r="8" spans="1:23" ht="21.75" customHeight="1">
      <c r="A8" s="543"/>
      <c r="B8" s="707" t="str">
        <f>IAB!B8</f>
        <v>米州</v>
      </c>
      <c r="C8" s="1418">
        <f>IAB!C8+EMC!C8+AEC!C8+SSB!C8+HCB!C8+'その他'!C8+'消去調整他'!C8</f>
        <v>201.09</v>
      </c>
      <c r="D8" s="1419">
        <f>IAB!D8+EMC!D8+AEC!D8+SSB!D8+HCB!D8+'その他'!D8+'消去調整他'!D8</f>
        <v>194.6</v>
      </c>
      <c r="E8" s="1728"/>
      <c r="F8" s="1729"/>
      <c r="G8" s="1773">
        <f>IAB!G8+EMC!G8+AEC!G8+SSB!G8+HCB!G8+'その他'!G8+'消去調整他'!G8</f>
        <v>395.69</v>
      </c>
      <c r="H8" s="1420">
        <f>IAB!H8+EMC!H8+AEC!H8+SSB!H8+HCB!H8+'その他'!H8+'消去調整他'!H8</f>
        <v>414.31</v>
      </c>
      <c r="I8" s="1420">
        <f>IAB!I8+EMC!I8+AEC!I8+SSB!I8+HCB!I8+'その他'!I8+'消去調整他'!I8</f>
        <v>810</v>
      </c>
      <c r="J8" s="1554">
        <v>201.09</v>
      </c>
      <c r="K8" s="708"/>
      <c r="L8" s="708"/>
      <c r="M8" s="709"/>
      <c r="N8" s="1559">
        <v>402</v>
      </c>
      <c r="O8" s="1560">
        <v>393</v>
      </c>
      <c r="P8" s="1559">
        <v>795</v>
      </c>
      <c r="Q8" s="710">
        <v>180.17</v>
      </c>
      <c r="R8" s="711">
        <v>178.11</v>
      </c>
      <c r="S8" s="711">
        <v>180.1</v>
      </c>
      <c r="T8" s="712">
        <v>209.83</v>
      </c>
      <c r="U8" s="713">
        <v>358.28</v>
      </c>
      <c r="V8" s="714">
        <v>389.93</v>
      </c>
      <c r="W8" s="713">
        <v>748.21</v>
      </c>
    </row>
    <row r="9" spans="1:23" ht="21.75" customHeight="1">
      <c r="A9" s="526"/>
      <c r="B9" s="691" t="str">
        <f>IAB!B9</f>
        <v>欧州</v>
      </c>
      <c r="C9" s="1421">
        <f>IAB!C9+EMC!C9+AEC!C9+SSB!C9+HCB!C9+'その他'!C9+'消去調整他'!C9</f>
        <v>188.3</v>
      </c>
      <c r="D9" s="1422">
        <f>IAB!D9+EMC!D9+AEC!D9+SSB!D9+HCB!D9+'その他'!D9+'消去調整他'!D9</f>
        <v>174.89</v>
      </c>
      <c r="E9" s="1730"/>
      <c r="F9" s="1731"/>
      <c r="G9" s="1774">
        <f>IAB!G9+EMC!G9+AEC!G9+SSB!G9+HCB!G9+'その他'!G9+'消去調整他'!G9</f>
        <v>363.18999999999994</v>
      </c>
      <c r="H9" s="1423">
        <f>IAB!H9+EMC!H9+AEC!H9+SSB!H9+HCB!H9+'その他'!H9+'消去調整他'!H9</f>
        <v>426.80999999999995</v>
      </c>
      <c r="I9" s="1423">
        <f>IAB!I9+EMC!I9+AEC!I9+SSB!I9+HCB!I9+'その他'!I9+'消去調整他'!I9</f>
        <v>790</v>
      </c>
      <c r="J9" s="1555">
        <v>188.3</v>
      </c>
      <c r="K9" s="692"/>
      <c r="L9" s="692"/>
      <c r="M9" s="693"/>
      <c r="N9" s="1561">
        <v>380</v>
      </c>
      <c r="O9" s="1562">
        <v>445</v>
      </c>
      <c r="P9" s="1561">
        <v>825</v>
      </c>
      <c r="Q9" s="694">
        <v>228.87</v>
      </c>
      <c r="R9" s="695">
        <v>208.21</v>
      </c>
      <c r="S9" s="695">
        <v>197.75</v>
      </c>
      <c r="T9" s="696">
        <v>200.78</v>
      </c>
      <c r="U9" s="697">
        <v>437.08</v>
      </c>
      <c r="V9" s="698">
        <v>398.53</v>
      </c>
      <c r="W9" s="697">
        <v>835.61</v>
      </c>
    </row>
    <row r="10" spans="1:23" ht="21.75" customHeight="1">
      <c r="A10" s="534"/>
      <c r="B10" s="691" t="str">
        <f>IAB!B10</f>
        <v>東南アジア他 </v>
      </c>
      <c r="C10" s="1421">
        <f>IAB!C10+EMC!C10+AEC!C10+SSB!C10+HCB!C10+'その他'!C10+'消去調整他'!C10</f>
        <v>136.95999999999998</v>
      </c>
      <c r="D10" s="1422">
        <f>IAB!D10+EMC!D10+AEC!D10+SSB!D10+HCB!D10+'その他'!D10+'消去調整他'!D10</f>
        <v>119.89999999999999</v>
      </c>
      <c r="E10" s="1730"/>
      <c r="F10" s="1731"/>
      <c r="G10" s="1774">
        <f>IAB!G10+EMC!G10+AEC!G10+SSB!G10+HCB!G10+'その他'!G10+'消去調整他'!G10</f>
        <v>256.85999999999996</v>
      </c>
      <c r="H10" s="1423">
        <f>IAB!H10+EMC!H10+AEC!H10+SSB!H10+HCB!H10+'その他'!H10+'消去調整他'!H10</f>
        <v>298.32</v>
      </c>
      <c r="I10" s="1423">
        <f>IAB!I10+EMC!I10+AEC!I10+SSB!I10+HCB!I10+'その他'!I10+'消去調整他'!I10</f>
        <v>555</v>
      </c>
      <c r="J10" s="1555">
        <v>136.87</v>
      </c>
      <c r="K10" s="692"/>
      <c r="L10" s="692"/>
      <c r="M10" s="693"/>
      <c r="N10" s="1561">
        <v>280</v>
      </c>
      <c r="O10" s="1562">
        <v>310</v>
      </c>
      <c r="P10" s="1561">
        <v>590</v>
      </c>
      <c r="Q10" s="694">
        <v>148.19817572</v>
      </c>
      <c r="R10" s="695">
        <v>134.55182428</v>
      </c>
      <c r="S10" s="695">
        <v>114.32</v>
      </c>
      <c r="T10" s="696">
        <v>126.5</v>
      </c>
      <c r="U10" s="697">
        <v>282.75</v>
      </c>
      <c r="V10" s="698">
        <v>240.82</v>
      </c>
      <c r="W10" s="697">
        <v>523.57</v>
      </c>
    </row>
    <row r="11" spans="1:23" ht="21.75" customHeight="1">
      <c r="A11" s="526"/>
      <c r="B11" s="691" t="str">
        <f>IAB!B11</f>
        <v>中華圏</v>
      </c>
      <c r="C11" s="1421">
        <f>IAB!C11+EMC!C11+AEC!C11+SSB!C11+HCB!C11+'その他'!C11+'消去調整他'!C11</f>
        <v>269.48</v>
      </c>
      <c r="D11" s="1422">
        <f>IAB!D11+EMC!D11+AEC!D11+SSB!D11+HCB!D11+'その他'!D11+'消去調整他'!D11</f>
        <v>260.43</v>
      </c>
      <c r="E11" s="1730"/>
      <c r="F11" s="1731"/>
      <c r="G11" s="1774">
        <f>IAB!G11+EMC!G11+AEC!G11+SSB!G11+HCB!G11+'その他'!G11+'消去調整他'!G11</f>
        <v>529.91</v>
      </c>
      <c r="H11" s="1423">
        <f>IAB!H11+EMC!H11+AEC!H11+SSB!H11+HCB!H11+'その他'!H11+'消去調整他'!H11</f>
        <v>470.09</v>
      </c>
      <c r="I11" s="1423">
        <f>IAB!I11+EMC!I11+AEC!I11+SSB!I11+HCB!I11+'その他'!I11+'消去調整他'!I11</f>
        <v>1000</v>
      </c>
      <c r="J11" s="1555">
        <v>269.48</v>
      </c>
      <c r="K11" s="692"/>
      <c r="L11" s="692"/>
      <c r="M11" s="693"/>
      <c r="N11" s="1561">
        <v>526</v>
      </c>
      <c r="O11" s="1562">
        <v>579</v>
      </c>
      <c r="P11" s="1561">
        <v>1105</v>
      </c>
      <c r="Q11" s="694">
        <v>279.93377075</v>
      </c>
      <c r="R11" s="695">
        <v>270.54358666</v>
      </c>
      <c r="S11" s="695">
        <v>237.32570565999998</v>
      </c>
      <c r="T11" s="696">
        <v>222.92693692999998</v>
      </c>
      <c r="U11" s="697">
        <v>550.4773574100001</v>
      </c>
      <c r="V11" s="698">
        <v>460.25264258999994</v>
      </c>
      <c r="W11" s="697">
        <v>1010.73</v>
      </c>
    </row>
    <row r="12" spans="1:23" ht="21.75" customHeight="1" thickBot="1">
      <c r="A12" s="535"/>
      <c r="B12" s="699" t="s">
        <v>105</v>
      </c>
      <c r="C12" s="1424">
        <f>IAB!C12+EMC!C12+AEC!C12+SSB!C12+HCB!C12+'その他'!C12+'消去調整他'!C12</f>
        <v>24.699999999999996</v>
      </c>
      <c r="D12" s="1425">
        <f>IAB!D12+EMC!D12+AEC!D12+SSB!D12+HCB!D12+'その他'!D12+'消去調整他'!D12</f>
        <v>28.160000000000004</v>
      </c>
      <c r="E12" s="1732"/>
      <c r="F12" s="1733"/>
      <c r="G12" s="1775">
        <f>IAB!G12+EMC!G12+AEC!G12+SSB!G12+HCB!G12+'その他'!G12+'消去調整他'!G12</f>
        <v>52.86</v>
      </c>
      <c r="H12" s="1426">
        <f>IAB!H12+EMC!H12+AEC!H12+SSB!H12+HCB!H12+'その他'!H12+'消去調整他'!H12</f>
        <v>57.14</v>
      </c>
      <c r="I12" s="1426">
        <f>IAB!I12+EMC!I12+AEC!I12+SSB!I12+HCB!I12+'その他'!I12+'消去調整他'!I12</f>
        <v>110</v>
      </c>
      <c r="J12" s="1556">
        <v>24.7</v>
      </c>
      <c r="K12" s="700"/>
      <c r="L12" s="700"/>
      <c r="M12" s="701"/>
      <c r="N12" s="1563">
        <v>65</v>
      </c>
      <c r="O12" s="1564">
        <v>80</v>
      </c>
      <c r="P12" s="1563">
        <v>145</v>
      </c>
      <c r="Q12" s="702">
        <v>25.540181914566936</v>
      </c>
      <c r="R12" s="703">
        <v>32.04972123543306</v>
      </c>
      <c r="S12" s="703">
        <v>25.936410889999998</v>
      </c>
      <c r="T12" s="704">
        <v>29.513685959999997</v>
      </c>
      <c r="U12" s="705">
        <v>57.58990315</v>
      </c>
      <c r="V12" s="706">
        <v>55.450096849999994</v>
      </c>
      <c r="W12" s="705">
        <v>113.04</v>
      </c>
    </row>
    <row r="13" spans="1:23" ht="21.75" customHeight="1" thickBot="1" thickTop="1">
      <c r="A13" s="34" t="s">
        <v>13</v>
      </c>
      <c r="B13" s="40"/>
      <c r="C13" s="1427">
        <f>IAB!C13+EMC!C13+AEC!C13+SSB!C13+HCB!C13+'その他'!C13+'消去調整他'!C13</f>
        <v>1498.83</v>
      </c>
      <c r="D13" s="1428">
        <f>IAB!D13+EMC!D13+AEC!D13+SSB!D13+HCB!D13+'その他'!D13+'消去調整他'!D13</f>
        <v>1541.57</v>
      </c>
      <c r="E13" s="1734"/>
      <c r="F13" s="1802"/>
      <c r="G13" s="1429">
        <v>3042</v>
      </c>
      <c r="H13" s="1429">
        <f>IAB!H13+EMC!H13+AEC!H13+SSB!H13+HCB!H13+'その他'!H13+'消去調整他'!H13</f>
        <v>3457.8399999999997</v>
      </c>
      <c r="I13" s="1429">
        <f>IAB!I13+EMC!I13+AEC!I13+SSB!I13+HCB!I13+'その他'!I13+'消去調整他'!I13</f>
        <v>6500</v>
      </c>
      <c r="J13" s="867">
        <v>1498.83</v>
      </c>
      <c r="K13" s="210"/>
      <c r="L13" s="210"/>
      <c r="M13" s="1237"/>
      <c r="N13" s="940">
        <v>3085</v>
      </c>
      <c r="O13" s="1565">
        <v>3415</v>
      </c>
      <c r="P13" s="940">
        <v>6500</v>
      </c>
      <c r="Q13" s="211">
        <v>1514.15856829</v>
      </c>
      <c r="R13" s="212">
        <v>1518.42232126</v>
      </c>
      <c r="S13" s="212">
        <v>1496.0287707999998</v>
      </c>
      <c r="T13" s="213">
        <v>1665.9998169600003</v>
      </c>
      <c r="U13" s="214">
        <v>3032.58088955</v>
      </c>
      <c r="V13" s="216">
        <v>3162.02985627</v>
      </c>
      <c r="W13" s="214">
        <v>6195</v>
      </c>
    </row>
    <row r="14" spans="17:23" ht="15" customHeight="1" thickBot="1">
      <c r="Q14" s="60"/>
      <c r="R14" s="60"/>
      <c r="S14" s="60"/>
      <c r="T14" s="60"/>
      <c r="U14" s="60"/>
      <c r="V14" s="60"/>
      <c r="W14" s="93" t="s">
        <v>15</v>
      </c>
    </row>
    <row r="15" spans="8:23" ht="21.75" customHeight="1">
      <c r="H15" s="41"/>
      <c r="I15" s="42"/>
      <c r="J15" s="1818" t="str">
        <f>IAB!J19</f>
        <v>2012年度上期実績及び見通し　と　1Q実績及び前回見通しとの比較</v>
      </c>
      <c r="K15" s="1819"/>
      <c r="L15" s="1819"/>
      <c r="M15" s="1819"/>
      <c r="N15" s="1819"/>
      <c r="O15" s="1819"/>
      <c r="P15" s="1820"/>
      <c r="Q15" s="1876" t="str">
        <f>'全社連結PL'!Q32</f>
        <v>2012年度上期実績及び見通し　と　2011年度との比較</v>
      </c>
      <c r="R15" s="1877"/>
      <c r="S15" s="1877"/>
      <c r="T15" s="1877"/>
      <c r="U15" s="1877"/>
      <c r="V15" s="1877"/>
      <c r="W15" s="1878"/>
    </row>
    <row r="16" spans="8:24" ht="21.75" customHeight="1" thickBot="1">
      <c r="H16" s="1828" t="str">
        <f>A3</f>
        <v>地域別売上</v>
      </c>
      <c r="I16" s="1812"/>
      <c r="J16" s="1873" t="str">
        <f>'全社連結PL'!J33</f>
        <v>（10月30日発表値と7月30日発表値との比較）</v>
      </c>
      <c r="K16" s="1874"/>
      <c r="L16" s="1874"/>
      <c r="M16" s="1874"/>
      <c r="N16" s="1874"/>
      <c r="O16" s="1874"/>
      <c r="P16" s="1875"/>
      <c r="Q16" s="1881" t="str">
        <f>'全社連結PL'!Q33</f>
        <v>（10月30日発表値と前年実績との比較）</v>
      </c>
      <c r="R16" s="1882"/>
      <c r="S16" s="1882"/>
      <c r="T16" s="1882"/>
      <c r="U16" s="1882"/>
      <c r="V16" s="1882"/>
      <c r="W16" s="1883"/>
      <c r="X16" s="45"/>
    </row>
    <row r="17" spans="4:24" ht="21.75" customHeight="1" thickBot="1">
      <c r="D17" s="47"/>
      <c r="H17" s="1915" t="str">
        <f>'売上CP別'!$H$17</f>
        <v>実績・見通し比</v>
      </c>
      <c r="I17" s="1951"/>
      <c r="J17" s="1037" t="str">
        <f>'全社連結PL'!J34</f>
        <v>第1</v>
      </c>
      <c r="K17" s="890" t="str">
        <f>'全社連結PL'!K34</f>
        <v>第2</v>
      </c>
      <c r="L17" s="132" t="str">
        <f>'全社連結PL'!L34</f>
        <v>第3</v>
      </c>
      <c r="M17" s="1038" t="str">
        <f>'全社連結PL'!M34</f>
        <v>第4</v>
      </c>
      <c r="N17" s="135" t="str">
        <f>'全社連結PL'!N34</f>
        <v>上期</v>
      </c>
      <c r="O17" s="135" t="str">
        <f>'全社連結PL'!O34</f>
        <v>下期</v>
      </c>
      <c r="P17" s="136" t="s">
        <v>58</v>
      </c>
      <c r="Q17" s="108" t="str">
        <f>'全社連結PL'!Q34</f>
        <v>第1</v>
      </c>
      <c r="R17" s="184" t="str">
        <f>'全社連結PL'!R34</f>
        <v>第2</v>
      </c>
      <c r="S17" s="79" t="str">
        <f>'全社連結PL'!S34</f>
        <v>第3</v>
      </c>
      <c r="T17" s="185" t="str">
        <f>'全社連結PL'!T34</f>
        <v>第4</v>
      </c>
      <c r="U17" s="150" t="str">
        <f>'全社連結PL'!U34</f>
        <v>上期</v>
      </c>
      <c r="V17" s="7" t="str">
        <f>'全社連結PL'!V34</f>
        <v>下期</v>
      </c>
      <c r="W17" s="7" t="str">
        <f>'全社連結PL'!W34</f>
        <v>通期</v>
      </c>
      <c r="X17" s="45"/>
    </row>
    <row r="18" spans="4:24" ht="21.75" customHeight="1" thickBot="1" thickTop="1">
      <c r="D18" s="47"/>
      <c r="E18" s="47"/>
      <c r="H18" s="524" t="str">
        <f>IAB!A6</f>
        <v>日本</v>
      </c>
      <c r="I18" s="683"/>
      <c r="J18" s="941">
        <f aca="true" t="shared" si="0" ref="J18:P25">+C6/J6</f>
        <v>1</v>
      </c>
      <c r="K18" s="723"/>
      <c r="L18" s="723"/>
      <c r="M18" s="724"/>
      <c r="N18" s="980">
        <f t="shared" si="0"/>
        <v>1.0083798882681565</v>
      </c>
      <c r="O18" s="980">
        <f t="shared" si="0"/>
        <v>1.1139116915422886</v>
      </c>
      <c r="P18" s="980">
        <f t="shared" si="0"/>
        <v>1.0641447368421053</v>
      </c>
      <c r="Q18" s="562">
        <f>+C6/Q6</f>
        <v>1.0440264284660177</v>
      </c>
      <c r="R18" s="505">
        <f>+D6/R6</f>
        <v>1.0981295494363392</v>
      </c>
      <c r="S18" s="723"/>
      <c r="T18" s="829"/>
      <c r="U18" s="562">
        <f>+G6/U6</f>
        <v>1.0718663501737669</v>
      </c>
      <c r="V18" s="562">
        <f>+H6/V6</f>
        <v>1.1076795359626528</v>
      </c>
      <c r="W18" s="506">
        <v>1.092</v>
      </c>
      <c r="X18" s="45"/>
    </row>
    <row r="19" spans="8:24" ht="21.75" customHeight="1">
      <c r="H19" s="137" t="str">
        <f>IAB!A7</f>
        <v>海外</v>
      </c>
      <c r="I19" s="715"/>
      <c r="J19" s="904">
        <f t="shared" si="0"/>
        <v>0.9999999999999999</v>
      </c>
      <c r="K19" s="96"/>
      <c r="L19" s="96"/>
      <c r="M19" s="104"/>
      <c r="N19" s="981">
        <f t="shared" si="0"/>
        <v>0.9667271627344223</v>
      </c>
      <c r="O19" s="981">
        <f t="shared" si="0"/>
        <v>0.9223408965135586</v>
      </c>
      <c r="P19" s="981">
        <f t="shared" si="0"/>
        <v>0.9436416184971098</v>
      </c>
      <c r="Q19" s="584">
        <f>+C7/Q7</f>
        <v>0.9497878535872528</v>
      </c>
      <c r="R19" s="585">
        <f aca="true" t="shared" si="1" ref="R19:R25">+D7/R7</f>
        <v>0.9448730366330045</v>
      </c>
      <c r="S19" s="96"/>
      <c r="T19" s="833"/>
      <c r="U19" s="584">
        <f aca="true" t="shared" si="2" ref="U19:W25">+G7/U7</f>
        <v>0.9477058179928752</v>
      </c>
      <c r="V19" s="584">
        <f t="shared" si="2"/>
        <v>1.0787628608744895</v>
      </c>
      <c r="W19" s="586">
        <f t="shared" si="2"/>
        <v>1.0104730189777047</v>
      </c>
      <c r="X19" s="45"/>
    </row>
    <row r="20" spans="8:24" ht="21.75" customHeight="1">
      <c r="H20" s="543"/>
      <c r="I20" s="707" t="str">
        <f>IAB!B8</f>
        <v>米州</v>
      </c>
      <c r="J20" s="1543">
        <f t="shared" si="0"/>
        <v>1</v>
      </c>
      <c r="K20" s="577"/>
      <c r="L20" s="577"/>
      <c r="M20" s="578"/>
      <c r="N20" s="1480">
        <f t="shared" si="0"/>
        <v>0.9843034825870647</v>
      </c>
      <c r="O20" s="1480">
        <f t="shared" si="0"/>
        <v>1.0542239185750637</v>
      </c>
      <c r="P20" s="1480">
        <f t="shared" si="0"/>
        <v>1.0188679245283019</v>
      </c>
      <c r="Q20" s="579">
        <f aca="true" t="shared" si="3" ref="Q20:Q25">+C8/Q8</f>
        <v>1.1161125603596604</v>
      </c>
      <c r="R20" s="580">
        <f t="shared" si="1"/>
        <v>1.092583235079445</v>
      </c>
      <c r="S20" s="577"/>
      <c r="T20" s="832"/>
      <c r="U20" s="579">
        <f t="shared" si="2"/>
        <v>1.104415540917718</v>
      </c>
      <c r="V20" s="579">
        <f t="shared" si="2"/>
        <v>1.0625240427769087</v>
      </c>
      <c r="W20" s="581">
        <f t="shared" si="2"/>
        <v>1.0825837665895939</v>
      </c>
      <c r="X20" s="45"/>
    </row>
    <row r="21" spans="8:24" ht="21.75" customHeight="1">
      <c r="H21" s="526"/>
      <c r="I21" s="691" t="str">
        <f>IAB!B9</f>
        <v>欧州</v>
      </c>
      <c r="J21" s="1541">
        <f t="shared" si="0"/>
        <v>1</v>
      </c>
      <c r="K21" s="565"/>
      <c r="L21" s="565"/>
      <c r="M21" s="566"/>
      <c r="N21" s="1482">
        <f t="shared" si="0"/>
        <v>0.9557631578947366</v>
      </c>
      <c r="O21" s="1482">
        <f t="shared" si="0"/>
        <v>0.9591235955056179</v>
      </c>
      <c r="P21" s="1482">
        <f t="shared" si="0"/>
        <v>0.9575757575757575</v>
      </c>
      <c r="Q21" s="567">
        <f t="shared" si="3"/>
        <v>0.8227377987503823</v>
      </c>
      <c r="R21" s="568">
        <f t="shared" si="1"/>
        <v>0.8399692618029873</v>
      </c>
      <c r="S21" s="565"/>
      <c r="T21" s="830"/>
      <c r="U21" s="567">
        <f t="shared" si="2"/>
        <v>0.8309462798572342</v>
      </c>
      <c r="V21" s="567">
        <f t="shared" si="2"/>
        <v>1.0709607808696961</v>
      </c>
      <c r="W21" s="569">
        <f t="shared" si="2"/>
        <v>0.9454171204269934</v>
      </c>
      <c r="X21" s="45"/>
    </row>
    <row r="22" spans="8:24" ht="21.75" customHeight="1">
      <c r="H22" s="534"/>
      <c r="I22" s="691" t="str">
        <f>IAB!B10</f>
        <v>東南アジア他 </v>
      </c>
      <c r="J22" s="1541">
        <v>1</v>
      </c>
      <c r="K22" s="565"/>
      <c r="L22" s="565"/>
      <c r="M22" s="566"/>
      <c r="N22" s="1482">
        <f t="shared" si="0"/>
        <v>0.9173571428571426</v>
      </c>
      <c r="O22" s="1482">
        <f t="shared" si="0"/>
        <v>0.9623225806451613</v>
      </c>
      <c r="P22" s="1482">
        <f t="shared" si="0"/>
        <v>0.940677966101695</v>
      </c>
      <c r="Q22" s="567">
        <f t="shared" si="3"/>
        <v>0.9241679213296593</v>
      </c>
      <c r="R22" s="568">
        <f t="shared" si="1"/>
        <v>0.891106461332625</v>
      </c>
      <c r="S22" s="565"/>
      <c r="T22" s="830"/>
      <c r="U22" s="567">
        <f t="shared" si="2"/>
        <v>0.9084350132625993</v>
      </c>
      <c r="V22" s="567">
        <f t="shared" si="2"/>
        <v>1.2387675442239017</v>
      </c>
      <c r="W22" s="569">
        <f t="shared" si="2"/>
        <v>1.060030177435682</v>
      </c>
      <c r="X22" s="45"/>
    </row>
    <row r="23" spans="8:23" ht="21.75" customHeight="1">
      <c r="H23" s="526"/>
      <c r="I23" s="691" t="str">
        <f>IAB!B11</f>
        <v>中華圏</v>
      </c>
      <c r="J23" s="1541">
        <f t="shared" si="0"/>
        <v>1</v>
      </c>
      <c r="K23" s="565"/>
      <c r="L23" s="565"/>
      <c r="M23" s="566"/>
      <c r="N23" s="1482">
        <f t="shared" si="0"/>
        <v>1.0074334600760455</v>
      </c>
      <c r="O23" s="1482">
        <f t="shared" si="0"/>
        <v>0.8118998272884282</v>
      </c>
      <c r="P23" s="1482">
        <f t="shared" si="0"/>
        <v>0.9049773755656109</v>
      </c>
      <c r="Q23" s="567">
        <f t="shared" si="3"/>
        <v>0.9626562714388043</v>
      </c>
      <c r="R23" s="568">
        <f t="shared" si="1"/>
        <v>0.9626175331492517</v>
      </c>
      <c r="S23" s="565"/>
      <c r="T23" s="830"/>
      <c r="U23" s="567">
        <f t="shared" si="2"/>
        <v>0.9626372326978722</v>
      </c>
      <c r="V23" s="567">
        <f t="shared" si="2"/>
        <v>1.0213738205926246</v>
      </c>
      <c r="W23" s="569">
        <f t="shared" si="2"/>
        <v>0.9893839106388451</v>
      </c>
    </row>
    <row r="24" spans="8:23" ht="21.75" customHeight="1" thickBot="1">
      <c r="H24" s="535"/>
      <c r="I24" s="699" t="str">
        <f>IAB!B12</f>
        <v>直接輸出</v>
      </c>
      <c r="J24" s="1566">
        <f t="shared" si="0"/>
        <v>0.9999999999999999</v>
      </c>
      <c r="K24" s="725"/>
      <c r="L24" s="725"/>
      <c r="M24" s="726"/>
      <c r="N24" s="1529">
        <f t="shared" si="0"/>
        <v>0.8132307692307692</v>
      </c>
      <c r="O24" s="1484">
        <f t="shared" si="0"/>
        <v>0.71425</v>
      </c>
      <c r="P24" s="1484">
        <f t="shared" si="0"/>
        <v>0.7586206896551724</v>
      </c>
      <c r="Q24" s="572">
        <f t="shared" si="3"/>
        <v>0.9671035266163183</v>
      </c>
      <c r="R24" s="573">
        <f t="shared" si="1"/>
        <v>0.8786347872775656</v>
      </c>
      <c r="S24" s="570"/>
      <c r="T24" s="831"/>
      <c r="U24" s="572">
        <f t="shared" si="2"/>
        <v>0.9178692289570207</v>
      </c>
      <c r="V24" s="572">
        <f t="shared" si="2"/>
        <v>1.0304761081765361</v>
      </c>
      <c r="W24" s="574">
        <f t="shared" si="2"/>
        <v>0.97310686482661</v>
      </c>
    </row>
    <row r="25" spans="8:23" ht="21.75" customHeight="1" thickBot="1" thickTop="1">
      <c r="H25" s="34" t="s">
        <v>13</v>
      </c>
      <c r="I25" s="40"/>
      <c r="J25" s="920">
        <f t="shared" si="0"/>
        <v>1</v>
      </c>
      <c r="K25" s="220"/>
      <c r="L25" s="220"/>
      <c r="M25" s="221"/>
      <c r="N25" s="982">
        <f t="shared" si="0"/>
        <v>0.9860615883306321</v>
      </c>
      <c r="O25" s="982">
        <f t="shared" si="0"/>
        <v>1.0125446559297218</v>
      </c>
      <c r="P25" s="982">
        <f t="shared" si="0"/>
        <v>1</v>
      </c>
      <c r="Q25" s="483">
        <f t="shared" si="3"/>
        <v>0.9898765105511299</v>
      </c>
      <c r="R25" s="475">
        <f t="shared" si="1"/>
        <v>1.0152445590504702</v>
      </c>
      <c r="S25" s="220"/>
      <c r="T25" s="1226"/>
      <c r="U25" s="483">
        <f t="shared" si="2"/>
        <v>1.0031059717095947</v>
      </c>
      <c r="V25" s="483">
        <f t="shared" si="2"/>
        <v>1.0935507117820018</v>
      </c>
      <c r="W25" s="484">
        <f t="shared" si="2"/>
        <v>1.0492332526230832</v>
      </c>
    </row>
    <row r="26" spans="17:23" ht="15" customHeight="1" thickBot="1">
      <c r="Q26" s="8"/>
      <c r="R26" s="8"/>
      <c r="S26" s="8"/>
      <c r="T26" s="8"/>
      <c r="U26" s="8"/>
      <c r="V26" s="8"/>
      <c r="W26" s="44" t="s">
        <v>15</v>
      </c>
    </row>
    <row r="27" spans="1:23" ht="21.75" customHeight="1">
      <c r="A27" s="41"/>
      <c r="B27" s="42"/>
      <c r="C27" s="1930" t="str">
        <f>'全社連結PL'!C2</f>
        <v>2012年度　</v>
      </c>
      <c r="D27" s="1931"/>
      <c r="E27" s="1931"/>
      <c r="F27" s="1931"/>
      <c r="G27" s="1931"/>
      <c r="H27" s="1931"/>
      <c r="I27" s="1956"/>
      <c r="J27" s="1937" t="str">
        <f>'全社連結PL'!J2</f>
        <v>2012年度</v>
      </c>
      <c r="K27" s="1937"/>
      <c r="L27" s="1937"/>
      <c r="M27" s="1937"/>
      <c r="N27" s="1937"/>
      <c r="O27" s="1937"/>
      <c r="P27" s="1938"/>
      <c r="Q27" s="1910" t="str">
        <f>'全社連結PL'!$Q$2</f>
        <v>2011年度</v>
      </c>
      <c r="R27" s="1897"/>
      <c r="S27" s="1897"/>
      <c r="T27" s="1897"/>
      <c r="U27" s="1897"/>
      <c r="V27" s="1897"/>
      <c r="W27" s="1898"/>
    </row>
    <row r="28" spans="1:23" ht="21.75" customHeight="1">
      <c r="A28" s="1828" t="s">
        <v>10</v>
      </c>
      <c r="B28" s="1812"/>
      <c r="C28" s="1933" t="str">
        <f>'全社連結PL'!C3</f>
        <v>上期実績及び見通し</v>
      </c>
      <c r="D28" s="1934"/>
      <c r="E28" s="1934"/>
      <c r="F28" s="1934"/>
      <c r="G28" s="1934"/>
      <c r="H28" s="1934"/>
      <c r="I28" s="1952"/>
      <c r="J28" s="1953" t="str">
        <f>'全社連結PL'!J3</f>
        <v>1Q実績及び前回見通し</v>
      </c>
      <c r="K28" s="1940"/>
      <c r="L28" s="1940"/>
      <c r="M28" s="1940"/>
      <c r="N28" s="1940"/>
      <c r="O28" s="1940"/>
      <c r="P28" s="1941"/>
      <c r="Q28" s="1929" t="s">
        <v>1</v>
      </c>
      <c r="R28" s="1900"/>
      <c r="S28" s="1900"/>
      <c r="T28" s="1900"/>
      <c r="U28" s="1900"/>
      <c r="V28" s="1900"/>
      <c r="W28" s="1901"/>
    </row>
    <row r="29" spans="1:23" ht="21.75" customHeight="1" thickBot="1">
      <c r="A29" s="31"/>
      <c r="B29" s="118"/>
      <c r="C29" s="1943" t="str">
        <f>'全社連結PL'!$C$4</f>
        <v>(2012年10月30日発表)</v>
      </c>
      <c r="D29" s="1944"/>
      <c r="E29" s="1945"/>
      <c r="F29" s="1944"/>
      <c r="G29" s="1944"/>
      <c r="H29" s="1945"/>
      <c r="I29" s="1954"/>
      <c r="J29" s="1955" t="str">
        <f>IAB!$J$4</f>
        <v>(2012年7月30日発表)</v>
      </c>
      <c r="K29" s="1947"/>
      <c r="L29" s="1947"/>
      <c r="M29" s="1947"/>
      <c r="N29" s="1906"/>
      <c r="O29" s="1906"/>
      <c r="P29" s="1907"/>
      <c r="Q29" s="1909"/>
      <c r="R29" s="1895"/>
      <c r="S29" s="1882"/>
      <c r="T29" s="1895"/>
      <c r="U29" s="1895"/>
      <c r="V29" s="1882"/>
      <c r="W29" s="1896"/>
    </row>
    <row r="30" spans="1:23" ht="21.75" customHeight="1" thickBot="1">
      <c r="A30" s="1915" t="s">
        <v>18</v>
      </c>
      <c r="B30" s="1951"/>
      <c r="C30" s="882" t="str">
        <f>'全社連結PL'!C5</f>
        <v>第1A</v>
      </c>
      <c r="D30" s="113" t="str">
        <f>'全社連結PL'!D5</f>
        <v>第2A</v>
      </c>
      <c r="E30" s="114" t="str">
        <f>'全社連結PL'!E5</f>
        <v>第3E</v>
      </c>
      <c r="F30" s="57" t="str">
        <f>'全社連結PL'!F5</f>
        <v>第4E</v>
      </c>
      <c r="G30" s="9" t="str">
        <f>'全社連結PL'!G5</f>
        <v>上期A</v>
      </c>
      <c r="H30" s="58" t="str">
        <f>'全社連結PL'!H5</f>
        <v>下期E</v>
      </c>
      <c r="I30" s="58" t="str">
        <f>'全社連結PL'!I5</f>
        <v>通期E</v>
      </c>
      <c r="J30" s="895" t="str">
        <f>'全社連結PL'!J5</f>
        <v>第1A</v>
      </c>
      <c r="K30" s="134" t="str">
        <f>'全社連結PL'!K5</f>
        <v>第2E</v>
      </c>
      <c r="L30" s="132" t="str">
        <f>'全社連結PL'!L5</f>
        <v>第3E</v>
      </c>
      <c r="M30" s="134" t="str">
        <f>'全社連結PL'!M5</f>
        <v>第4E</v>
      </c>
      <c r="N30" s="135" t="str">
        <f>'全社連結PL'!N5</f>
        <v>上期E</v>
      </c>
      <c r="O30" s="136" t="str">
        <f>'全社連結PL'!O5</f>
        <v>下期E</v>
      </c>
      <c r="P30" s="136" t="str">
        <f>'全社連結PL'!P5</f>
        <v>通期E</v>
      </c>
      <c r="Q30" s="92" t="s">
        <v>33</v>
      </c>
      <c r="R30" s="2" t="s">
        <v>44</v>
      </c>
      <c r="S30" s="79" t="s">
        <v>35</v>
      </c>
      <c r="T30" s="6" t="s">
        <v>36</v>
      </c>
      <c r="U30" s="7" t="s">
        <v>34</v>
      </c>
      <c r="V30" s="7" t="s">
        <v>37</v>
      </c>
      <c r="W30" s="7" t="s">
        <v>38</v>
      </c>
    </row>
    <row r="31" spans="1:23" ht="21.75" customHeight="1" thickBot="1" thickTop="1">
      <c r="A31" s="524" t="s">
        <v>11</v>
      </c>
      <c r="B31" s="683"/>
      <c r="C31" s="946">
        <f aca="true" t="shared" si="4" ref="C31:W38">C6/C$13</f>
        <v>0.45302002228404825</v>
      </c>
      <c r="D31" s="1340">
        <f t="shared" si="4"/>
        <v>0.4950486879739485</v>
      </c>
      <c r="E31" s="1751"/>
      <c r="F31" s="1752"/>
      <c r="G31" s="999">
        <f t="shared" si="4"/>
        <v>0.4746877054569362</v>
      </c>
      <c r="H31" s="999">
        <f t="shared" si="4"/>
        <v>0.5180025680771813</v>
      </c>
      <c r="I31" s="1000">
        <f t="shared" si="4"/>
        <v>0.4976923076923077</v>
      </c>
      <c r="J31" s="942">
        <f t="shared" si="4"/>
        <v>0.45302002228404825</v>
      </c>
      <c r="K31" s="1238"/>
      <c r="L31" s="1238"/>
      <c r="M31" s="1239"/>
      <c r="N31" s="1570">
        <f t="shared" si="4"/>
        <v>0.4641815235008104</v>
      </c>
      <c r="O31" s="943">
        <f t="shared" si="4"/>
        <v>0.47086383601756954</v>
      </c>
      <c r="P31" s="943">
        <f t="shared" si="4"/>
        <v>0.4676923076923077</v>
      </c>
      <c r="Q31" s="727">
        <f t="shared" si="4"/>
        <v>0.42952349350697017</v>
      </c>
      <c r="R31" s="728">
        <f t="shared" si="4"/>
        <v>0.4576832370903808</v>
      </c>
      <c r="S31" s="729">
        <f t="shared" si="4"/>
        <v>0.4950425668377795</v>
      </c>
      <c r="T31" s="730">
        <f t="shared" si="4"/>
        <v>0.526080006220699</v>
      </c>
      <c r="U31" s="731">
        <f t="shared" si="4"/>
        <v>0.44423642179249717</v>
      </c>
      <c r="V31" s="732">
        <f t="shared" si="4"/>
        <v>0.5113952714973744</v>
      </c>
      <c r="W31" s="732">
        <f t="shared" si="4"/>
        <v>0.4784325782728007</v>
      </c>
    </row>
    <row r="32" spans="1:23" ht="21.75" customHeight="1">
      <c r="A32" s="137" t="s">
        <v>12</v>
      </c>
      <c r="B32" s="715"/>
      <c r="C32" s="947">
        <f t="shared" si="4"/>
        <v>0.5473869618302276</v>
      </c>
      <c r="D32" s="1341">
        <f t="shared" si="4"/>
        <v>0.5047257017196753</v>
      </c>
      <c r="E32" s="1753"/>
      <c r="F32" s="1754"/>
      <c r="G32" s="1001">
        <f t="shared" si="4"/>
        <v>0.5253122945430638</v>
      </c>
      <c r="H32" s="1001">
        <f t="shared" si="4"/>
        <v>0.481997431922819</v>
      </c>
      <c r="I32" s="1002">
        <f t="shared" si="4"/>
        <v>0.5023076923076923</v>
      </c>
      <c r="J32" s="944">
        <f t="shared" si="4"/>
        <v>0.5473869618302276</v>
      </c>
      <c r="K32" s="1240"/>
      <c r="L32" s="1240"/>
      <c r="M32" s="751"/>
      <c r="N32" s="1571">
        <f t="shared" si="4"/>
        <v>0.5358184764991897</v>
      </c>
      <c r="O32" s="945">
        <f t="shared" si="4"/>
        <v>0.5291361639824305</v>
      </c>
      <c r="P32" s="945">
        <f t="shared" si="4"/>
        <v>0.5323076923076923</v>
      </c>
      <c r="Q32" s="462">
        <f t="shared" si="4"/>
        <v>0.5704910771928642</v>
      </c>
      <c r="R32" s="463">
        <f t="shared" si="4"/>
        <v>0.5423162717287471</v>
      </c>
      <c r="S32" s="469">
        <f t="shared" si="4"/>
        <v>0.5049582810804055</v>
      </c>
      <c r="T32" s="464">
        <f t="shared" si="4"/>
        <v>0.47391999377930105</v>
      </c>
      <c r="U32" s="465">
        <f t="shared" si="4"/>
        <v>0.5560205389311837</v>
      </c>
      <c r="V32" s="466">
        <f t="shared" si="4"/>
        <v>0.4886047285026257</v>
      </c>
      <c r="W32" s="466">
        <f t="shared" si="4"/>
        <v>0.5215754640839386</v>
      </c>
    </row>
    <row r="33" spans="1:23" ht="21.75" customHeight="1">
      <c r="A33" s="543"/>
      <c r="B33" s="707" t="str">
        <f>IAB!B8</f>
        <v>米州</v>
      </c>
      <c r="C33" s="1342">
        <f t="shared" si="4"/>
        <v>0.1341646484257721</v>
      </c>
      <c r="D33" s="1343">
        <f t="shared" si="4"/>
        <v>0.1262349422990847</v>
      </c>
      <c r="E33" s="1755"/>
      <c r="F33" s="1756"/>
      <c r="G33" s="1003">
        <f t="shared" si="4"/>
        <v>0.13007560815253122</v>
      </c>
      <c r="H33" s="1003">
        <f t="shared" si="4"/>
        <v>0.11981757397681791</v>
      </c>
      <c r="I33" s="1004">
        <f t="shared" si="4"/>
        <v>0.12461538461538461</v>
      </c>
      <c r="J33" s="1567">
        <f t="shared" si="4"/>
        <v>0.1341646484257721</v>
      </c>
      <c r="K33" s="1241"/>
      <c r="L33" s="1241"/>
      <c r="M33" s="1242"/>
      <c r="N33" s="1572">
        <f t="shared" si="4"/>
        <v>0.13030794165316045</v>
      </c>
      <c r="O33" s="1573">
        <f t="shared" si="4"/>
        <v>0.1150805270863836</v>
      </c>
      <c r="P33" s="1573">
        <f t="shared" si="4"/>
        <v>0.12230769230769231</v>
      </c>
      <c r="Q33" s="745">
        <f>Q8/Q$13</f>
        <v>0.11899017961076111</v>
      </c>
      <c r="R33" s="746">
        <f t="shared" si="4"/>
        <v>0.11729938206664585</v>
      </c>
      <c r="S33" s="747">
        <f t="shared" si="4"/>
        <v>0.12038538530491744</v>
      </c>
      <c r="T33" s="748">
        <f t="shared" si="4"/>
        <v>0.1259483931894321</v>
      </c>
      <c r="U33" s="749">
        <f t="shared" si="4"/>
        <v>0.11814359222357448</v>
      </c>
      <c r="V33" s="750">
        <f t="shared" si="4"/>
        <v>0.12331635617760106</v>
      </c>
      <c r="W33" s="750">
        <f t="shared" si="4"/>
        <v>0.12077643260694108</v>
      </c>
    </row>
    <row r="34" spans="1:23" ht="21.75" customHeight="1">
      <c r="A34" s="526"/>
      <c r="B34" s="691" t="str">
        <f>IAB!B9</f>
        <v>欧州</v>
      </c>
      <c r="C34" s="1344">
        <f t="shared" si="4"/>
        <v>0.12563132576743194</v>
      </c>
      <c r="D34" s="1345">
        <f t="shared" si="4"/>
        <v>0.11344927573837062</v>
      </c>
      <c r="E34" s="1757"/>
      <c r="F34" s="1758"/>
      <c r="G34" s="1005">
        <f t="shared" si="4"/>
        <v>0.11939184746877053</v>
      </c>
      <c r="H34" s="1005">
        <f t="shared" si="4"/>
        <v>0.12343254748629201</v>
      </c>
      <c r="I34" s="1006">
        <f t="shared" si="4"/>
        <v>0.12153846153846154</v>
      </c>
      <c r="J34" s="1568">
        <f t="shared" si="4"/>
        <v>0.12563132576743194</v>
      </c>
      <c r="K34" s="1243"/>
      <c r="L34" s="1243"/>
      <c r="M34" s="1244"/>
      <c r="N34" s="1574">
        <f t="shared" si="4"/>
        <v>0.12317666126418152</v>
      </c>
      <c r="O34" s="1575">
        <f t="shared" si="4"/>
        <v>0.13030746705710103</v>
      </c>
      <c r="P34" s="1575">
        <f t="shared" si="4"/>
        <v>0.12692307692307692</v>
      </c>
      <c r="Q34" s="733">
        <f t="shared" si="4"/>
        <v>0.15115325752075762</v>
      </c>
      <c r="R34" s="734">
        <f t="shared" si="4"/>
        <v>0.1371225890747085</v>
      </c>
      <c r="S34" s="735">
        <f t="shared" si="4"/>
        <v>0.13218328675206786</v>
      </c>
      <c r="T34" s="736">
        <f t="shared" si="4"/>
        <v>0.12051621972346267</v>
      </c>
      <c r="U34" s="737">
        <f t="shared" si="4"/>
        <v>0.1441280598668079</v>
      </c>
      <c r="V34" s="738">
        <f t="shared" si="4"/>
        <v>0.1260361280933997</v>
      </c>
      <c r="W34" s="738">
        <f t="shared" si="4"/>
        <v>0.13488458434221146</v>
      </c>
    </row>
    <row r="35" spans="1:23" ht="21.75" customHeight="1">
      <c r="A35" s="534"/>
      <c r="B35" s="691" t="str">
        <f>IAB!B10</f>
        <v>東南アジア他 </v>
      </c>
      <c r="C35" s="1344">
        <f t="shared" si="4"/>
        <v>0.09137794146100624</v>
      </c>
      <c r="D35" s="1345">
        <f t="shared" si="4"/>
        <v>0.07777784985436924</v>
      </c>
      <c r="E35" s="1757"/>
      <c r="F35" s="1758"/>
      <c r="G35" s="1005">
        <f t="shared" si="4"/>
        <v>0.08443786982248519</v>
      </c>
      <c r="H35" s="1005">
        <f t="shared" si="4"/>
        <v>0.08627351178770562</v>
      </c>
      <c r="I35" s="1006">
        <f t="shared" si="4"/>
        <v>0.08538461538461538</v>
      </c>
      <c r="J35" s="1568">
        <f t="shared" si="4"/>
        <v>0.09131789462447376</v>
      </c>
      <c r="K35" s="1243"/>
      <c r="L35" s="1243"/>
      <c r="M35" s="1244"/>
      <c r="N35" s="1574">
        <f t="shared" si="4"/>
        <v>0.09076175040518639</v>
      </c>
      <c r="O35" s="1575">
        <f t="shared" si="4"/>
        <v>0.09077598828696926</v>
      </c>
      <c r="P35" s="1575">
        <f t="shared" si="4"/>
        <v>0.09076923076923077</v>
      </c>
      <c r="Q35" s="733">
        <f t="shared" si="4"/>
        <v>0.09787493781933694</v>
      </c>
      <c r="R35" s="734">
        <f t="shared" si="4"/>
        <v>0.08861291249218975</v>
      </c>
      <c r="S35" s="735">
        <f t="shared" si="4"/>
        <v>0.07641564268771883</v>
      </c>
      <c r="T35" s="736">
        <f t="shared" si="4"/>
        <v>0.07593038049117457</v>
      </c>
      <c r="U35" s="737">
        <f t="shared" si="4"/>
        <v>0.09323741403710976</v>
      </c>
      <c r="V35" s="738">
        <f t="shared" si="4"/>
        <v>0.07615993869332928</v>
      </c>
      <c r="W35" s="738">
        <f t="shared" si="4"/>
        <v>0.08451493139628734</v>
      </c>
    </row>
    <row r="36" spans="1:23" ht="21.75" customHeight="1">
      <c r="A36" s="526"/>
      <c r="B36" s="691" t="str">
        <f>IAB!B11</f>
        <v>中華圏</v>
      </c>
      <c r="C36" s="1344">
        <f t="shared" si="4"/>
        <v>0.17979357231974274</v>
      </c>
      <c r="D36" s="1345">
        <f t="shared" si="4"/>
        <v>0.16893816044681723</v>
      </c>
      <c r="E36" s="1757"/>
      <c r="F36" s="1758"/>
      <c r="G36" s="1005">
        <f t="shared" si="4"/>
        <v>0.17419789612097303</v>
      </c>
      <c r="H36" s="1005">
        <f t="shared" si="4"/>
        <v>0.13594903176549522</v>
      </c>
      <c r="I36" s="1006">
        <f t="shared" si="4"/>
        <v>0.15384615384615385</v>
      </c>
      <c r="J36" s="1568">
        <f t="shared" si="4"/>
        <v>0.17979357231974274</v>
      </c>
      <c r="K36" s="1243"/>
      <c r="L36" s="1243"/>
      <c r="M36" s="1244"/>
      <c r="N36" s="1574">
        <f t="shared" si="4"/>
        <v>0.17050243111831442</v>
      </c>
      <c r="O36" s="1575">
        <f t="shared" si="4"/>
        <v>0.16954612005856515</v>
      </c>
      <c r="P36" s="1575">
        <f t="shared" si="4"/>
        <v>0.17</v>
      </c>
      <c r="Q36" s="733">
        <f t="shared" si="4"/>
        <v>0.18487744719243007</v>
      </c>
      <c r="R36" s="734">
        <f t="shared" si="4"/>
        <v>0.17817413697890097</v>
      </c>
      <c r="S36" s="735">
        <f t="shared" si="4"/>
        <v>0.15863712669983634</v>
      </c>
      <c r="T36" s="736">
        <f t="shared" si="4"/>
        <v>0.13380970073381007</v>
      </c>
      <c r="U36" s="737">
        <f t="shared" si="4"/>
        <v>0.18152107972021303</v>
      </c>
      <c r="V36" s="738">
        <f t="shared" si="4"/>
        <v>0.14555607110330201</v>
      </c>
      <c r="W36" s="738">
        <f t="shared" si="4"/>
        <v>0.16315254237288135</v>
      </c>
    </row>
    <row r="37" spans="1:23" ht="21.75" customHeight="1" thickBot="1">
      <c r="A37" s="535"/>
      <c r="B37" s="699" t="str">
        <f>IAB!B12</f>
        <v>直接輸出</v>
      </c>
      <c r="C37" s="1346">
        <f t="shared" si="4"/>
        <v>0.016479520692807056</v>
      </c>
      <c r="D37" s="1347">
        <f t="shared" si="4"/>
        <v>0.018267091341943605</v>
      </c>
      <c r="E37" s="1759"/>
      <c r="F37" s="1760"/>
      <c r="G37" s="1007">
        <f t="shared" si="4"/>
        <v>0.0173767258382643</v>
      </c>
      <c r="H37" s="1007">
        <f t="shared" si="4"/>
        <v>0.01652476690650811</v>
      </c>
      <c r="I37" s="1008">
        <f t="shared" si="4"/>
        <v>0.016923076923076923</v>
      </c>
      <c r="J37" s="1569">
        <f t="shared" si="4"/>
        <v>0.016479520692807056</v>
      </c>
      <c r="K37" s="1245"/>
      <c r="L37" s="1245"/>
      <c r="M37" s="1246"/>
      <c r="N37" s="1576">
        <f t="shared" si="4"/>
        <v>0.02106969205834684</v>
      </c>
      <c r="O37" s="1577">
        <f t="shared" si="4"/>
        <v>0.02342606149341142</v>
      </c>
      <c r="P37" s="1577">
        <f t="shared" si="4"/>
        <v>0.022307692307692306</v>
      </c>
      <c r="Q37" s="739">
        <f t="shared" si="4"/>
        <v>0.01686757414278644</v>
      </c>
      <c r="R37" s="740">
        <f t="shared" si="4"/>
        <v>0.021107251116302034</v>
      </c>
      <c r="S37" s="741">
        <f t="shared" si="4"/>
        <v>0.01733683963586511</v>
      </c>
      <c r="T37" s="742">
        <f t="shared" si="4"/>
        <v>0.01771529964142163</v>
      </c>
      <c r="U37" s="743">
        <f t="shared" si="4"/>
        <v>0.018990393083478697</v>
      </c>
      <c r="V37" s="744">
        <f t="shared" si="4"/>
        <v>0.01753623443499365</v>
      </c>
      <c r="W37" s="744">
        <f t="shared" si="4"/>
        <v>0.018246973365617435</v>
      </c>
    </row>
    <row r="38" spans="1:23" ht="21.75" customHeight="1" thickBot="1" thickTop="1">
      <c r="A38" s="34" t="s">
        <v>13</v>
      </c>
      <c r="B38" s="40"/>
      <c r="C38" s="948">
        <f t="shared" si="4"/>
        <v>1</v>
      </c>
      <c r="D38" s="1348">
        <f t="shared" si="4"/>
        <v>1</v>
      </c>
      <c r="E38" s="1761"/>
      <c r="F38" s="1762"/>
      <c r="G38" s="1009">
        <f t="shared" si="4"/>
        <v>1</v>
      </c>
      <c r="H38" s="1009">
        <f t="shared" si="4"/>
        <v>1</v>
      </c>
      <c r="I38" s="1010">
        <f t="shared" si="4"/>
        <v>1</v>
      </c>
      <c r="J38" s="928">
        <f t="shared" si="4"/>
        <v>1</v>
      </c>
      <c r="K38" s="452"/>
      <c r="L38" s="452"/>
      <c r="M38" s="453"/>
      <c r="N38" s="1553">
        <f t="shared" si="4"/>
        <v>1</v>
      </c>
      <c r="O38" s="929">
        <f t="shared" si="4"/>
        <v>1</v>
      </c>
      <c r="P38" s="929">
        <f t="shared" si="4"/>
        <v>1</v>
      </c>
      <c r="Q38" s="454">
        <f t="shared" si="4"/>
        <v>1</v>
      </c>
      <c r="R38" s="455">
        <f t="shared" si="4"/>
        <v>1</v>
      </c>
      <c r="S38" s="456">
        <f t="shared" si="4"/>
        <v>1</v>
      </c>
      <c r="T38" s="457">
        <f t="shared" si="4"/>
        <v>1</v>
      </c>
      <c r="U38" s="458">
        <f t="shared" si="4"/>
        <v>1</v>
      </c>
      <c r="V38" s="459">
        <f t="shared" si="4"/>
        <v>1</v>
      </c>
      <c r="W38" s="459">
        <f t="shared" si="4"/>
        <v>1</v>
      </c>
    </row>
    <row r="41" ht="13.5">
      <c r="C41" s="116"/>
    </row>
    <row r="42" ht="13.5">
      <c r="C42" s="116"/>
    </row>
  </sheetData>
  <mergeCells count="28">
    <mergeCell ref="J4:P4"/>
    <mergeCell ref="C29:I29"/>
    <mergeCell ref="J29:P29"/>
    <mergeCell ref="C27:I27"/>
    <mergeCell ref="H17:I17"/>
    <mergeCell ref="H16:I16"/>
    <mergeCell ref="J15:P15"/>
    <mergeCell ref="J16:P16"/>
    <mergeCell ref="A30:B30"/>
    <mergeCell ref="A28:B28"/>
    <mergeCell ref="J27:P27"/>
    <mergeCell ref="C28:I28"/>
    <mergeCell ref="J28:P28"/>
    <mergeCell ref="Q29:W29"/>
    <mergeCell ref="Q27:W27"/>
    <mergeCell ref="Q28:W28"/>
    <mergeCell ref="Q15:W15"/>
    <mergeCell ref="Q16:W16"/>
    <mergeCell ref="A5:B5"/>
    <mergeCell ref="A3:B3"/>
    <mergeCell ref="Q2:W2"/>
    <mergeCell ref="Q3:W3"/>
    <mergeCell ref="J2:P2"/>
    <mergeCell ref="J3:P3"/>
    <mergeCell ref="Q4:W4"/>
    <mergeCell ref="C2:I2"/>
    <mergeCell ref="C3:I3"/>
    <mergeCell ref="C4:I4"/>
  </mergeCells>
  <printOptions/>
  <pageMargins left="0.35433070866141736" right="0.2755905511811024" top="0.44" bottom="0.2" header="0.33" footer="0.2"/>
  <pageSetup horizontalDpi="600" verticalDpi="600" orientation="landscape" paperSize="9" scale="70" r:id="rId2"/>
  <headerFooter alignWithMargins="0">
    <oddFooter>&amp;C１１&amp;R2012年度 第2四半期　データ集 売上地域別</oddFooter>
  </headerFooter>
  <drawing r:id="rId1"/>
</worksheet>
</file>

<file path=xl/worksheets/sheet12.xml><?xml version="1.0" encoding="utf-8"?>
<worksheet xmlns="http://schemas.openxmlformats.org/spreadsheetml/2006/main" xmlns:r="http://schemas.openxmlformats.org/officeDocument/2006/relationships">
  <sheetPr codeName="Sheet12"/>
  <dimension ref="A1:W54"/>
  <sheetViews>
    <sheetView zoomScale="75" zoomScaleNormal="75" zoomScaleSheetLayoutView="75" workbookViewId="0" topLeftCell="A1">
      <selection activeCell="A1" sqref="A1"/>
    </sheetView>
  </sheetViews>
  <sheetFormatPr defaultColWidth="9.00390625" defaultRowHeight="13.5"/>
  <cols>
    <col min="1" max="1" width="14.375" style="28" customWidth="1"/>
    <col min="2" max="2" width="12.875" style="30" customWidth="1"/>
    <col min="3" max="9" width="8.50390625" style="30" customWidth="1"/>
    <col min="10" max="16" width="8.375" style="30" customWidth="1"/>
    <col min="17" max="21" width="8.625" style="30" customWidth="1"/>
    <col min="22" max="22" width="8.50390625" style="30" customWidth="1"/>
    <col min="23" max="23" width="8.625" style="30" customWidth="1"/>
    <col min="24" max="16384" width="9.00390625" style="30" customWidth="1"/>
  </cols>
  <sheetData>
    <row r="1" spans="1:23" s="28" customFormat="1" ht="14.25" thickBot="1">
      <c r="A1" s="26"/>
      <c r="B1" s="26"/>
      <c r="C1" s="26"/>
      <c r="D1" s="1608"/>
      <c r="E1" s="1608"/>
      <c r="F1" s="26"/>
      <c r="G1" s="26"/>
      <c r="H1" s="26"/>
      <c r="I1" s="26"/>
      <c r="J1" s="26"/>
      <c r="K1" s="26"/>
      <c r="L1" s="26"/>
      <c r="M1" s="26"/>
      <c r="N1" s="26"/>
      <c r="O1" s="26"/>
      <c r="P1" s="26"/>
      <c r="Q1" s="26"/>
      <c r="R1" s="26"/>
      <c r="S1" s="26"/>
      <c r="T1" s="26"/>
      <c r="U1" s="26"/>
      <c r="V1" s="26"/>
      <c r="W1" s="167" t="s">
        <v>15</v>
      </c>
    </row>
    <row r="2" spans="1:23" ht="15.75">
      <c r="A2" s="11"/>
      <c r="B2" s="29"/>
      <c r="C2" s="1856" t="str">
        <f>'全社連結PL'!C2</f>
        <v>2012年度　</v>
      </c>
      <c r="D2" s="1857"/>
      <c r="E2" s="1857"/>
      <c r="F2" s="1857"/>
      <c r="G2" s="1857"/>
      <c r="H2" s="1857"/>
      <c r="I2" s="1868"/>
      <c r="J2" s="1850" t="str">
        <f>'全社連結PL'!J2</f>
        <v>2012年度</v>
      </c>
      <c r="K2" s="1851"/>
      <c r="L2" s="1851"/>
      <c r="M2" s="1851"/>
      <c r="N2" s="1851"/>
      <c r="O2" s="1851"/>
      <c r="P2" s="1852"/>
      <c r="Q2" s="1910" t="str">
        <f>'全社連結PL'!Q2</f>
        <v>2011年度</v>
      </c>
      <c r="R2" s="1897"/>
      <c r="S2" s="1897"/>
      <c r="T2" s="1897"/>
      <c r="U2" s="1897"/>
      <c r="V2" s="1897"/>
      <c r="W2" s="1898"/>
    </row>
    <row r="3" spans="1:23" ht="17.25" customHeight="1">
      <c r="A3" s="1828" t="s">
        <v>71</v>
      </c>
      <c r="B3" s="1846"/>
      <c r="C3" s="1859" t="str">
        <f>'全社連結PL'!C3</f>
        <v>上期実績及び見通し</v>
      </c>
      <c r="D3" s="1860"/>
      <c r="E3" s="1860"/>
      <c r="F3" s="1860"/>
      <c r="G3" s="1860"/>
      <c r="H3" s="1860"/>
      <c r="I3" s="1869"/>
      <c r="J3" s="1853" t="str">
        <f>'全社連結PL'!J3</f>
        <v>1Q実績及び前回見通し</v>
      </c>
      <c r="K3" s="1854"/>
      <c r="L3" s="1854"/>
      <c r="M3" s="1854"/>
      <c r="N3" s="1854"/>
      <c r="O3" s="1854"/>
      <c r="P3" s="1855"/>
      <c r="Q3" s="1911" t="str">
        <f>'全社連結PL'!Q3</f>
        <v>実績</v>
      </c>
      <c r="R3" s="1900"/>
      <c r="S3" s="1900"/>
      <c r="T3" s="1900"/>
      <c r="U3" s="1900"/>
      <c r="V3" s="1900"/>
      <c r="W3" s="1901"/>
    </row>
    <row r="4" spans="1:23" ht="20.25" customHeight="1" thickBot="1">
      <c r="A4" s="1828" t="s">
        <v>19</v>
      </c>
      <c r="B4" s="1846"/>
      <c r="C4" s="1879" t="str">
        <f>'全社連結PL'!$C$4</f>
        <v>(2012年10月30日発表)</v>
      </c>
      <c r="D4" s="1880"/>
      <c r="E4" s="1833"/>
      <c r="F4" s="1880"/>
      <c r="G4" s="1880"/>
      <c r="H4" s="1833"/>
      <c r="I4" s="1884"/>
      <c r="J4" s="1813" t="str">
        <f>IAB!$J$4</f>
        <v>(2012年7月30日発表)</v>
      </c>
      <c r="K4" s="1829"/>
      <c r="L4" s="1829"/>
      <c r="M4" s="1829"/>
      <c r="N4" s="1830"/>
      <c r="O4" s="1830"/>
      <c r="P4" s="1831"/>
      <c r="Q4" s="1909"/>
      <c r="R4" s="1895"/>
      <c r="S4" s="1882"/>
      <c r="T4" s="1895"/>
      <c r="U4" s="1895"/>
      <c r="V4" s="1882"/>
      <c r="W4" s="1896"/>
    </row>
    <row r="5" spans="1:23" ht="15" thickBot="1">
      <c r="A5" s="1816"/>
      <c r="B5" s="1817"/>
      <c r="C5" s="882" t="str">
        <f>'全社連結PL'!C5</f>
        <v>第1A</v>
      </c>
      <c r="D5" s="113" t="str">
        <f>'全社連結PL'!D5</f>
        <v>第2A</v>
      </c>
      <c r="E5" s="114" t="str">
        <f>'全社連結PL'!E5</f>
        <v>第3E</v>
      </c>
      <c r="F5" s="57" t="str">
        <f>'全社連結PL'!F5</f>
        <v>第4E</v>
      </c>
      <c r="G5" s="9" t="str">
        <f>'全社連結PL'!G5</f>
        <v>上期A</v>
      </c>
      <c r="H5" s="58" t="str">
        <f>'全社連結PL'!H5</f>
        <v>下期E</v>
      </c>
      <c r="I5" s="58" t="str">
        <f>'全社連結PL'!I5</f>
        <v>通期E</v>
      </c>
      <c r="J5" s="886" t="str">
        <f>'全社連結PL'!J5</f>
        <v>第1A</v>
      </c>
      <c r="K5" s="134" t="str">
        <f>'全社連結PL'!K5</f>
        <v>第2E</v>
      </c>
      <c r="L5" s="132" t="str">
        <f>'全社連結PL'!L5</f>
        <v>第3E</v>
      </c>
      <c r="M5" s="134" t="str">
        <f>'全社連結PL'!M5</f>
        <v>第4E</v>
      </c>
      <c r="N5" s="135" t="str">
        <f>'全社連結PL'!N5</f>
        <v>上期E</v>
      </c>
      <c r="O5" s="135" t="str">
        <f>'全社連結PL'!O5</f>
        <v>下期E</v>
      </c>
      <c r="P5" s="136" t="str">
        <f>'全社連結PL'!P5</f>
        <v>通期E</v>
      </c>
      <c r="Q5" s="92" t="s">
        <v>33</v>
      </c>
      <c r="R5" s="2" t="s">
        <v>44</v>
      </c>
      <c r="S5" s="79" t="s">
        <v>35</v>
      </c>
      <c r="T5" s="6" t="s">
        <v>36</v>
      </c>
      <c r="U5" s="7" t="s">
        <v>34</v>
      </c>
      <c r="V5" s="7" t="s">
        <v>37</v>
      </c>
      <c r="W5" s="7" t="s">
        <v>38</v>
      </c>
    </row>
    <row r="6" spans="1:23" ht="16.5" customHeight="1" thickBot="1" thickTop="1">
      <c r="A6" s="1957" t="s">
        <v>144</v>
      </c>
      <c r="B6" s="753" t="str">
        <f>IAB!A6</f>
        <v>日本</v>
      </c>
      <c r="C6" s="949">
        <f>IAB!C6/IAB!C$13</f>
        <v>0.43972039847765765</v>
      </c>
      <c r="D6" s="1349">
        <f>IAB!D6/IAB!D$13</f>
        <v>0.4641237371367801</v>
      </c>
      <c r="E6" s="835"/>
      <c r="F6" s="755"/>
      <c r="G6" s="1011">
        <f>IAB!G6/IAB!G$13</f>
        <v>0.4517333497571077</v>
      </c>
      <c r="H6" s="1011">
        <f>IAB!H6/IAB!H$13</f>
        <v>0.447263815851853</v>
      </c>
      <c r="I6" s="1012">
        <f>IAB!I6/IAB!I$13</f>
        <v>0.449438202247191</v>
      </c>
      <c r="J6" s="953">
        <v>0.43972039847765765</v>
      </c>
      <c r="K6" s="754"/>
      <c r="L6" s="754"/>
      <c r="M6" s="755"/>
      <c r="N6" s="1583">
        <v>0.4548872180451128</v>
      </c>
      <c r="O6" s="1583">
        <v>0.450354609929078</v>
      </c>
      <c r="P6" s="954">
        <v>0.45255474452554745</v>
      </c>
      <c r="Q6" s="756">
        <f>IAB!Q6/IAB!Q$13</f>
        <v>0.4214992284631149</v>
      </c>
      <c r="R6" s="757">
        <f>IAB!R6/IAB!R$13</f>
        <v>0.4431018366594516</v>
      </c>
      <c r="S6" s="729">
        <f>IAB!S6/IAB!S$13</f>
        <v>0.48425297249051674</v>
      </c>
      <c r="T6" s="758">
        <f>IAB!T6/IAB!T$13</f>
        <v>0.4767654986522911</v>
      </c>
      <c r="U6" s="759">
        <f>IAB!U6/IAB!U$13</f>
        <v>0.4320125786163522</v>
      </c>
      <c r="V6" s="760">
        <f>IAB!V6/IAB!V$13</f>
        <v>0.48044522076965857</v>
      </c>
      <c r="W6" s="760">
        <f>IAB!W6/IAB!W$13</f>
        <v>0.45452027987520077</v>
      </c>
    </row>
    <row r="7" spans="1:23" ht="16.5" customHeight="1">
      <c r="A7" s="1958"/>
      <c r="B7" s="770" t="str">
        <f>IAB!A7</f>
        <v>海外</v>
      </c>
      <c r="C7" s="950">
        <f>IAB!C7/IAB!C$13</f>
        <v>0.5611590423192976</v>
      </c>
      <c r="D7" s="1350">
        <f>IAB!D7/IAB!D$13</f>
        <v>0.5349691908291887</v>
      </c>
      <c r="E7" s="460"/>
      <c r="F7" s="461"/>
      <c r="G7" s="1013">
        <f>IAB!G7/IAB!G$13</f>
        <v>0.5482666502428921</v>
      </c>
      <c r="H7" s="1013">
        <f>IAB!H7/IAB!H$13</f>
        <v>0.5527361841481471</v>
      </c>
      <c r="I7" s="1014">
        <f>IAB!I7/IAB!I$13</f>
        <v>0.550561797752809</v>
      </c>
      <c r="J7" s="955">
        <v>0.5611590423192976</v>
      </c>
      <c r="K7" s="460"/>
      <c r="L7" s="460"/>
      <c r="M7" s="461"/>
      <c r="N7" s="1584">
        <v>0.5451127819548872</v>
      </c>
      <c r="O7" s="1584">
        <v>0.549645390070922</v>
      </c>
      <c r="P7" s="956">
        <v>0.5474452554744526</v>
      </c>
      <c r="Q7" s="462">
        <f>IAB!Q7/IAB!Q$13</f>
        <v>0.5785007715368851</v>
      </c>
      <c r="R7" s="463">
        <f>IAB!R7/IAB!R$13</f>
        <v>0.5568981633405485</v>
      </c>
      <c r="S7" s="469">
        <f>IAB!S7/IAB!S$13</f>
        <v>0.5157470275094833</v>
      </c>
      <c r="T7" s="464">
        <f>IAB!T7/IAB!T$13</f>
        <v>0.5232345013477089</v>
      </c>
      <c r="U7" s="465">
        <f>IAB!U7/IAB!U$13</f>
        <v>0.5684626135569532</v>
      </c>
      <c r="V7" s="466">
        <f>IAB!V7/IAB!V$13</f>
        <v>0.5195547792303413</v>
      </c>
      <c r="W7" s="466">
        <f>IAB!W7/IAB!W$13</f>
        <v>0.5452655675965071</v>
      </c>
    </row>
    <row r="8" spans="1:23" ht="16.5" customHeight="1">
      <c r="A8" s="1958"/>
      <c r="B8" s="767" t="str">
        <f>IAB!B8</f>
        <v>米州</v>
      </c>
      <c r="C8" s="1351">
        <f>IAB!C8/IAB!C$13</f>
        <v>0.12527482524904854</v>
      </c>
      <c r="D8" s="1352">
        <f>IAB!D8/IAB!D$13</f>
        <v>0.12541052829126395</v>
      </c>
      <c r="E8" s="768"/>
      <c r="F8" s="769"/>
      <c r="G8" s="1015">
        <f>IAB!G8/IAB!G$13</f>
        <v>0.12534162733942553</v>
      </c>
      <c r="H8" s="1015">
        <f>IAB!H8/IAB!H$13</f>
        <v>0.11829447074182937</v>
      </c>
      <c r="I8" s="1016">
        <f>IAB!I8/IAB!I$13</f>
        <v>0.12172284644194757</v>
      </c>
      <c r="J8" s="1578">
        <v>0.12527482524904854</v>
      </c>
      <c r="K8" s="768"/>
      <c r="L8" s="768"/>
      <c r="M8" s="769"/>
      <c r="N8" s="1585">
        <v>0.12255639097744361</v>
      </c>
      <c r="O8" s="1585">
        <v>0.1148936170212766</v>
      </c>
      <c r="P8" s="1586">
        <v>0.11861313868613138</v>
      </c>
      <c r="Q8" s="745">
        <f>IAB!Q8/IAB!Q$13</f>
        <v>0.0956818311768554</v>
      </c>
      <c r="R8" s="746">
        <f>IAB!R8/IAB!R$13</f>
        <v>0.10005012952968867</v>
      </c>
      <c r="S8" s="747">
        <f>IAB!S8/IAB!S$13</f>
        <v>0.11619011188677443</v>
      </c>
      <c r="T8" s="748">
        <f>IAB!T8/IAB!T$13</f>
        <v>0.12348093954562958</v>
      </c>
      <c r="U8" s="749">
        <f>IAB!U8/IAB!U$13</f>
        <v>0.09781271837875612</v>
      </c>
      <c r="V8" s="750">
        <f>IAB!V8/IAB!V$13</f>
        <v>0.11989785927451885</v>
      </c>
      <c r="W8" s="750">
        <f>IAB!W8/IAB!W$13</f>
        <v>0.10819871877711523</v>
      </c>
    </row>
    <row r="9" spans="1:23" ht="16.5" customHeight="1">
      <c r="A9" s="1958"/>
      <c r="B9" s="761" t="str">
        <f>IAB!B9</f>
        <v>欧州</v>
      </c>
      <c r="C9" s="1353">
        <f>IAB!C9/IAB!C$13</f>
        <v>0.187972888963018</v>
      </c>
      <c r="D9" s="1354">
        <f>IAB!D9/IAB!D$13</f>
        <v>0.16715148102968314</v>
      </c>
      <c r="E9" s="762"/>
      <c r="F9" s="763"/>
      <c r="G9" s="1017">
        <f>IAB!G9/IAB!G$13</f>
        <v>0.17772320294396154</v>
      </c>
      <c r="H9" s="1017">
        <f>IAB!H9/IAB!H$13</f>
        <v>0.18901296068034454</v>
      </c>
      <c r="I9" s="1018">
        <f>IAB!I9/IAB!I$13</f>
        <v>0.18352059925093633</v>
      </c>
      <c r="J9" s="1579">
        <v>0.187972888963018</v>
      </c>
      <c r="K9" s="762"/>
      <c r="L9" s="762"/>
      <c r="M9" s="763"/>
      <c r="N9" s="1587">
        <v>0.19172932330827067</v>
      </c>
      <c r="O9" s="1587">
        <v>0.19148936170212766</v>
      </c>
      <c r="P9" s="1588">
        <v>0.19160583941605838</v>
      </c>
      <c r="Q9" s="733">
        <f>IAB!Q9/IAB!Q$13</f>
        <v>0.2120176851126354</v>
      </c>
      <c r="R9" s="734">
        <f>IAB!R9/IAB!R$13</f>
        <v>0.20342306511691055</v>
      </c>
      <c r="S9" s="735">
        <f>IAB!S9/IAB!S$13</f>
        <v>0.20072678588505308</v>
      </c>
      <c r="T9" s="736">
        <f>IAB!T9/IAB!T$13</f>
        <v>0.19858298036195612</v>
      </c>
      <c r="U9" s="737">
        <f>IAB!U9/IAB!U$13</f>
        <v>0.20801537386443048</v>
      </c>
      <c r="V9" s="738">
        <f>IAB!V9/IAB!V$13</f>
        <v>0.1996365544737481</v>
      </c>
      <c r="W9" s="738">
        <f>IAB!W9/IAB!W$13</f>
        <v>0.20401351376299223</v>
      </c>
    </row>
    <row r="10" spans="1:23" ht="16.5" customHeight="1">
      <c r="A10" s="1958"/>
      <c r="B10" s="761" t="str">
        <f>IAB!B10</f>
        <v>東南アジア他 </v>
      </c>
      <c r="C10" s="1353">
        <f>IAB!C10/IAB!C$13</f>
        <v>0.10231838789404256</v>
      </c>
      <c r="D10" s="1354">
        <f>IAB!D10/IAB!D$13</f>
        <v>0.08377904976384846</v>
      </c>
      <c r="E10" s="762"/>
      <c r="F10" s="763"/>
      <c r="G10" s="1017">
        <f>IAB!G10/IAB!G$13</f>
        <v>0.09319208887314943</v>
      </c>
      <c r="H10" s="1017">
        <f>IAB!H10/IAB!H$13</f>
        <v>0.09769741880429153</v>
      </c>
      <c r="I10" s="1018">
        <f>IAB!I10/IAB!I$13</f>
        <v>0.09550561797752809</v>
      </c>
      <c r="J10" s="1579">
        <v>0.10231838789404256</v>
      </c>
      <c r="K10" s="762"/>
      <c r="L10" s="762"/>
      <c r="M10" s="763"/>
      <c r="N10" s="1587">
        <v>0.10150375939849623</v>
      </c>
      <c r="O10" s="1587">
        <v>0.09929078014184398</v>
      </c>
      <c r="P10" s="1588">
        <v>0.10036496350364964</v>
      </c>
      <c r="Q10" s="733">
        <f>IAB!Q10/IAB!Q$13</f>
        <v>0.10499350896661638</v>
      </c>
      <c r="R10" s="734">
        <f>IAB!R10/IAB!R$13</f>
        <v>0.09309712125952012</v>
      </c>
      <c r="S10" s="735">
        <f>IAB!S10/IAB!S$13</f>
        <v>0.08287909215517517</v>
      </c>
      <c r="T10" s="736">
        <f>IAB!T10/IAB!T$13</f>
        <v>0.09041201386214864</v>
      </c>
      <c r="U10" s="737">
        <f>IAB!U10/IAB!U$13</f>
        <v>0.09936408106219427</v>
      </c>
      <c r="V10" s="738">
        <f>IAB!V10/IAB!V$13</f>
        <v>0.08670995637087109</v>
      </c>
      <c r="W10" s="738">
        <f>IAB!W10/IAB!W$13</f>
        <v>0.0933741946203408</v>
      </c>
    </row>
    <row r="11" spans="1:23" ht="16.5" customHeight="1">
      <c r="A11" s="1958"/>
      <c r="B11" s="761" t="str">
        <f>IAB!B11</f>
        <v>中華圏</v>
      </c>
      <c r="C11" s="1353">
        <f>IAB!C11/IAB!C$13</f>
        <v>0.14398568634289094</v>
      </c>
      <c r="D11" s="1354">
        <f>IAB!D11/IAB!D$13</f>
        <v>0.15632917331331517</v>
      </c>
      <c r="E11" s="762"/>
      <c r="F11" s="763"/>
      <c r="G11" s="1017">
        <f>IAB!G11/IAB!G$13</f>
        <v>0.15006197408636338</v>
      </c>
      <c r="H11" s="1017">
        <f>IAB!H11/IAB!H$13</f>
        <v>0.14228303441837398</v>
      </c>
      <c r="I11" s="1018">
        <f>IAB!I11/IAB!I$13</f>
        <v>0.14606741573033707</v>
      </c>
      <c r="J11" s="1579">
        <v>0.14398568634289094</v>
      </c>
      <c r="K11" s="762"/>
      <c r="L11" s="762"/>
      <c r="M11" s="763"/>
      <c r="N11" s="1587">
        <v>0.12406015037593984</v>
      </c>
      <c r="O11" s="1587">
        <v>0.14184397163120568</v>
      </c>
      <c r="P11" s="1588">
        <v>0.1332116788321168</v>
      </c>
      <c r="Q11" s="733">
        <f>IAB!Q11/IAB!Q$13</f>
        <v>0.16273392705463216</v>
      </c>
      <c r="R11" s="734">
        <f>IAB!R11/IAB!R$13</f>
        <v>0.15485447261076468</v>
      </c>
      <c r="S11" s="735">
        <f>IAB!S11/IAB!S$13</f>
        <v>0.11281119505275573</v>
      </c>
      <c r="T11" s="736">
        <f>IAB!T11/IAB!T$13</f>
        <v>0.1073084328070851</v>
      </c>
      <c r="U11" s="737">
        <f>IAB!U11/IAB!U$13</f>
        <v>0.15904961565338924</v>
      </c>
      <c r="V11" s="738">
        <f>IAB!V11/IAB!V$13</f>
        <v>0.11001276759068512</v>
      </c>
      <c r="W11" s="738">
        <f>IAB!W11/IAB!W$13</f>
        <v>0.13589454834124098</v>
      </c>
    </row>
    <row r="12" spans="1:23" ht="16.5" customHeight="1" thickBot="1">
      <c r="A12" s="1959"/>
      <c r="B12" s="764" t="str">
        <f>IAB!B12</f>
        <v>直接輸出</v>
      </c>
      <c r="C12" s="1355">
        <f>IAB!C12/IAB!C$13</f>
        <v>0.0016072538702976453</v>
      </c>
      <c r="D12" s="1356">
        <f>IAB!D12/IAB!D$13</f>
        <v>0.002298958431078164</v>
      </c>
      <c r="E12" s="765"/>
      <c r="F12" s="766"/>
      <c r="G12" s="1019">
        <f>IAB!G12/IAB!G$13</f>
        <v>0.0019477569999923011</v>
      </c>
      <c r="H12" s="1019">
        <f>IAB!H12/IAB!H$13</f>
        <v>0.005448299503307635</v>
      </c>
      <c r="I12" s="1020">
        <f>IAB!I12/IAB!I$13</f>
        <v>0.003745318352059925</v>
      </c>
      <c r="J12" s="1580">
        <v>0.0016072538702976453</v>
      </c>
      <c r="K12" s="765"/>
      <c r="L12" s="765"/>
      <c r="M12" s="766"/>
      <c r="N12" s="1589">
        <v>0.005263157894736842</v>
      </c>
      <c r="O12" s="1589">
        <v>0.002127659574468085</v>
      </c>
      <c r="P12" s="1590">
        <v>0.0036496350364963502</v>
      </c>
      <c r="Q12" s="739">
        <f>IAB!Q12/IAB!Q$13</f>
        <v>0.0030738192261456276</v>
      </c>
      <c r="R12" s="740">
        <f>IAB!R12/IAB!R$13</f>
        <v>0.005473374823664468</v>
      </c>
      <c r="S12" s="741">
        <f>IAB!S12/IAB!S$13</f>
        <v>0.0031398425297249053</v>
      </c>
      <c r="T12" s="742">
        <f>IAB!T12/IAB!T$13</f>
        <v>0.003450134770889488</v>
      </c>
      <c r="U12" s="743">
        <f>IAB!U12/IAB!U$13</f>
        <v>0.004220824598183089</v>
      </c>
      <c r="V12" s="744">
        <f>IAB!V12/IAB!V$13</f>
        <v>0.003297641520518223</v>
      </c>
      <c r="W12" s="744">
        <f>IAB!W12/IAB!W$13</f>
        <v>0.003784592094817878</v>
      </c>
    </row>
    <row r="13" spans="1:23" ht="16.5" customHeight="1" thickBot="1" thickTop="1">
      <c r="A13" s="1957" t="s">
        <v>145</v>
      </c>
      <c r="B13" s="752" t="str">
        <f>IAB!A6</f>
        <v>日本</v>
      </c>
      <c r="C13" s="951">
        <f>EMC!C6/EMC!C$13</f>
        <v>0.3111174426721711</v>
      </c>
      <c r="D13" s="1357">
        <f>EMC!D6/EMC!D$13</f>
        <v>0.3167352457772244</v>
      </c>
      <c r="E13" s="754"/>
      <c r="F13" s="771"/>
      <c r="G13" s="1021">
        <f>EMC!G6/EMC!G$13</f>
        <v>0.31392454059032693</v>
      </c>
      <c r="H13" s="1021">
        <f>EMC!H6/EMC!H$13</f>
        <v>0.35917649608940755</v>
      </c>
      <c r="I13" s="1022">
        <f>EMC!I6/EMC!I$13</f>
        <v>0.33714285714285713</v>
      </c>
      <c r="J13" s="957">
        <v>0.3111174426721711</v>
      </c>
      <c r="K13" s="754"/>
      <c r="L13" s="754"/>
      <c r="M13" s="771"/>
      <c r="N13" s="1591">
        <v>0.27906976744186046</v>
      </c>
      <c r="O13" s="1591">
        <v>0.32608695652173914</v>
      </c>
      <c r="P13" s="958">
        <v>0.30337078651685395</v>
      </c>
      <c r="Q13" s="727">
        <f>EMC!Q6/EMC!Q$13</f>
        <v>0.2589599161808854</v>
      </c>
      <c r="R13" s="728">
        <f>EMC!R6/EMC!R$13</f>
        <v>0.28971522787400483</v>
      </c>
      <c r="S13" s="729">
        <f>EMC!S6/EMC!S$13</f>
        <v>0.32688861465553826</v>
      </c>
      <c r="T13" s="730">
        <f>EMC!T6/EMC!T$13</f>
        <v>0.33969165079768965</v>
      </c>
      <c r="U13" s="731">
        <f>EMC!U6/EMC!U$13</f>
        <v>0.2743353221162101</v>
      </c>
      <c r="V13" s="732">
        <f>EMC!V6/EMC!V$13</f>
        <v>0.33325973922989366</v>
      </c>
      <c r="W13" s="732">
        <f>EMC!W6/EMC!W$13</f>
        <v>0.3043159860678116</v>
      </c>
    </row>
    <row r="14" spans="1:23" ht="16.5" customHeight="1">
      <c r="A14" s="1958"/>
      <c r="B14" s="770" t="str">
        <f>IAB!A7</f>
        <v>海外</v>
      </c>
      <c r="C14" s="950">
        <f>EMC!C7/EMC!C$13</f>
        <v>0.688872208669544</v>
      </c>
      <c r="D14" s="1350">
        <f>EMC!D7/EMC!D$13</f>
        <v>0.6832751161796318</v>
      </c>
      <c r="E14" s="460"/>
      <c r="F14" s="461"/>
      <c r="G14" s="1013">
        <f>EMC!G7/EMC!G$13</f>
        <v>0.6860754594096732</v>
      </c>
      <c r="H14" s="1013">
        <f>EMC!H7/EMC!H$13</f>
        <v>0.6408235039105924</v>
      </c>
      <c r="I14" s="1014">
        <f>EMC!I7/EMC!I$13</f>
        <v>0.6628571428571428</v>
      </c>
      <c r="J14" s="955">
        <v>0.688872208669544</v>
      </c>
      <c r="K14" s="460"/>
      <c r="L14" s="460"/>
      <c r="M14" s="461"/>
      <c r="N14" s="1584">
        <v>0.7209302325581395</v>
      </c>
      <c r="O14" s="1584">
        <v>0.6739130434782609</v>
      </c>
      <c r="P14" s="956">
        <v>0.6966292134831461</v>
      </c>
      <c r="Q14" s="462">
        <f>EMC!Q7/EMC!Q$13</f>
        <v>0.7410400838191146</v>
      </c>
      <c r="R14" s="463">
        <f>EMC!R7/EMC!R$13</f>
        <v>0.7102811130097744</v>
      </c>
      <c r="S14" s="469">
        <f>EMC!S7/EMC!S$13</f>
        <v>0.6731267977554581</v>
      </c>
      <c r="T14" s="464">
        <f>EMC!T7/EMC!T$13</f>
        <v>0.6603083492023103</v>
      </c>
      <c r="U14" s="465">
        <f>EMC!U7/EMC!U$13</f>
        <v>0.725662848593363</v>
      </c>
      <c r="V14" s="466">
        <f>EMC!V7/EMC!V$13</f>
        <v>0.6667402607701064</v>
      </c>
      <c r="W14" s="466">
        <f>EMC!W7/EMC!W$13</f>
        <v>0.6956840139321884</v>
      </c>
    </row>
    <row r="15" spans="1:23" ht="16.5" customHeight="1">
      <c r="A15" s="1958"/>
      <c r="B15" s="767" t="str">
        <f>IAB!B8</f>
        <v>米州</v>
      </c>
      <c r="C15" s="1351">
        <f>EMC!C8/EMC!C$13</f>
        <v>0.15570463501595044</v>
      </c>
      <c r="D15" s="1352">
        <f>EMC!D8/EMC!D$13</f>
        <v>0.14190664966167107</v>
      </c>
      <c r="E15" s="768"/>
      <c r="F15" s="769"/>
      <c r="G15" s="1015">
        <f>EMC!G8/EMC!G$13</f>
        <v>0.14881007227702112</v>
      </c>
      <c r="H15" s="1015">
        <f>EMC!H8/EMC!H$13</f>
        <v>0.15948197038581305</v>
      </c>
      <c r="I15" s="1016">
        <f>EMC!I8/EMC!I$13</f>
        <v>0.15428571428571428</v>
      </c>
      <c r="J15" s="1578">
        <v>0.15570463501595044</v>
      </c>
      <c r="K15" s="768"/>
      <c r="L15" s="768"/>
      <c r="M15" s="769"/>
      <c r="N15" s="1585">
        <v>0.15813953488372093</v>
      </c>
      <c r="O15" s="1585">
        <v>0.13478260869565217</v>
      </c>
      <c r="P15" s="1586">
        <v>0.14606741573033707</v>
      </c>
      <c r="Q15" s="745">
        <f>EMC!Q8/EMC!Q$13</f>
        <v>0.17249935010379375</v>
      </c>
      <c r="R15" s="746">
        <f>EMC!R8/EMC!R$13</f>
        <v>0.1567029204019584</v>
      </c>
      <c r="S15" s="747">
        <f>EMC!S8/EMC!S$13</f>
        <v>0.14721554203800633</v>
      </c>
      <c r="T15" s="748">
        <f>EMC!T8/EMC!T$13</f>
        <v>0.16248475153977035</v>
      </c>
      <c r="U15" s="749">
        <f>EMC!U8/EMC!U$13</f>
        <v>0.16460229084398226</v>
      </c>
      <c r="V15" s="750">
        <f>EMC!V8/EMC!V$13</f>
        <v>0.15481577671324911</v>
      </c>
      <c r="W15" s="750">
        <f>EMC!W8/EMC!W$13</f>
        <v>0.15962311450024358</v>
      </c>
    </row>
    <row r="16" spans="1:23" ht="16.5" customHeight="1">
      <c r="A16" s="1958"/>
      <c r="B16" s="761" t="str">
        <f>IAB!B9</f>
        <v>欧州</v>
      </c>
      <c r="C16" s="1353">
        <f>EMC!C9/EMC!C$13</f>
        <v>0.13745543253893788</v>
      </c>
      <c r="D16" s="1354">
        <f>EMC!D9/EMC!D$13</f>
        <v>0.114239315450905</v>
      </c>
      <c r="E16" s="762"/>
      <c r="F16" s="763"/>
      <c r="G16" s="1017">
        <f>EMC!G9/EMC!G$13</f>
        <v>0.1258548276891778</v>
      </c>
      <c r="H16" s="1017">
        <f>EMC!H9/EMC!H$13</f>
        <v>0.1478549328800317</v>
      </c>
      <c r="I16" s="1018">
        <f>EMC!I9/EMC!I$13</f>
        <v>0.13714285714285715</v>
      </c>
      <c r="J16" s="1579">
        <v>0.13745543253893788</v>
      </c>
      <c r="K16" s="762"/>
      <c r="L16" s="762"/>
      <c r="M16" s="763"/>
      <c r="N16" s="1587">
        <v>0.1511627906976744</v>
      </c>
      <c r="O16" s="1587">
        <v>0.15217391304347827</v>
      </c>
      <c r="P16" s="1588">
        <v>0.15168539325842698</v>
      </c>
      <c r="Q16" s="733">
        <f>EMC!Q9/EMC!Q$13</f>
        <v>0.17014507975833396</v>
      </c>
      <c r="R16" s="734">
        <f>EMC!R9/EMC!R$13</f>
        <v>0.16656431270026575</v>
      </c>
      <c r="S16" s="735">
        <f>EMC!S9/EMC!S$13</f>
        <v>0.13509690196633187</v>
      </c>
      <c r="T16" s="736">
        <f>EMC!T9/EMC!T$13</f>
        <v>0.150165210951714</v>
      </c>
      <c r="U16" s="737">
        <f>EMC!U9/EMC!U$13</f>
        <v>0.16835495818106008</v>
      </c>
      <c r="V16" s="738">
        <f>EMC!V9/EMC!V$13</f>
        <v>0.1425972174009156</v>
      </c>
      <c r="W16" s="738">
        <f>EMC!W9/EMC!W$13</f>
        <v>0.15524971344630834</v>
      </c>
    </row>
    <row r="17" spans="1:23" ht="16.5" customHeight="1">
      <c r="A17" s="1958"/>
      <c r="B17" s="761" t="str">
        <f>IAB!B10</f>
        <v>東南アジア他 </v>
      </c>
      <c r="C17" s="1353">
        <f>EMC!C10/EMC!C$13</f>
        <v>0.08364608744604991</v>
      </c>
      <c r="D17" s="1354">
        <f>EMC!D10/EMC!D$13</f>
        <v>0.07788190173421072</v>
      </c>
      <c r="E17" s="762"/>
      <c r="F17" s="763"/>
      <c r="G17" s="1017">
        <f>EMC!G10/EMC!G$13</f>
        <v>0.08076584522164505</v>
      </c>
      <c r="H17" s="1017">
        <f>EMC!H10/EMC!H$13</f>
        <v>0.10154724902079913</v>
      </c>
      <c r="I17" s="1018">
        <f>EMC!I10/EMC!I$13</f>
        <v>0.09142857142857143</v>
      </c>
      <c r="J17" s="1579">
        <v>0.08364608744604991</v>
      </c>
      <c r="K17" s="762"/>
      <c r="L17" s="762"/>
      <c r="M17" s="763"/>
      <c r="N17" s="1587">
        <v>0.09302325581395349</v>
      </c>
      <c r="O17" s="1587">
        <v>0.10869565217391304</v>
      </c>
      <c r="P17" s="1588">
        <v>0.10112359550561797</v>
      </c>
      <c r="Q17" s="733">
        <f>EMC!Q10/EMC!Q$13</f>
        <v>0.10957166566160798</v>
      </c>
      <c r="R17" s="734">
        <f>EMC!R10/EMC!R$13</f>
        <v>0.09939890943467994</v>
      </c>
      <c r="S17" s="735">
        <f>EMC!S10/EMC!S$13</f>
        <v>0.07808742396378554</v>
      </c>
      <c r="T17" s="736">
        <f>EMC!T10/EMC!T$13</f>
        <v>0.08062402045079355</v>
      </c>
      <c r="U17" s="737">
        <f>EMC!U10/EMC!U$13</f>
        <v>0.10448603173824533</v>
      </c>
      <c r="V17" s="738">
        <f>EMC!V10/EMC!V$13</f>
        <v>0.07934959739463104</v>
      </c>
      <c r="W17" s="738">
        <f>EMC!W10/EMC!W$13</f>
        <v>0.0916968468911883</v>
      </c>
    </row>
    <row r="18" spans="1:23" ht="16.5" customHeight="1">
      <c r="A18" s="1958"/>
      <c r="B18" s="761" t="str">
        <f>IAB!B11</f>
        <v>中華圏</v>
      </c>
      <c r="C18" s="1353">
        <f>EMC!C11/EMC!C$13</f>
        <v>0.2960686808031526</v>
      </c>
      <c r="D18" s="1354">
        <f>EMC!D11/EMC!D$13</f>
        <v>0.32862592553229086</v>
      </c>
      <c r="E18" s="762"/>
      <c r="F18" s="763"/>
      <c r="G18" s="1017">
        <f>EMC!G11/EMC!G$13</f>
        <v>0.31233685044011356</v>
      </c>
      <c r="H18" s="1017">
        <f>EMC!H11/EMC!H$13</f>
        <v>0.22703906761768053</v>
      </c>
      <c r="I18" s="1018">
        <f>EMC!I11/EMC!I$13</f>
        <v>0.26857142857142857</v>
      </c>
      <c r="J18" s="1579">
        <v>0.2960686808031526</v>
      </c>
      <c r="K18" s="762"/>
      <c r="L18" s="762"/>
      <c r="M18" s="763"/>
      <c r="N18" s="1587">
        <v>0.3023255813953488</v>
      </c>
      <c r="O18" s="1587">
        <v>0.2608695652173913</v>
      </c>
      <c r="P18" s="1588">
        <v>0.2808988764044944</v>
      </c>
      <c r="Q18" s="733">
        <f>EMC!Q11/EMC!Q$13</f>
        <v>0.2701525221415115</v>
      </c>
      <c r="R18" s="734">
        <f>EMC!R11/EMC!R$13</f>
        <v>0.27003533935265467</v>
      </c>
      <c r="S18" s="735">
        <f>EMC!S11/EMC!S$13</f>
        <v>0.30046682699108784</v>
      </c>
      <c r="T18" s="736">
        <f>EMC!T11/EMC!T$13</f>
        <v>0.25390620717777934</v>
      </c>
      <c r="U18" s="737">
        <f>EMC!U11/EMC!U$13</f>
        <v>0.27009393931961445</v>
      </c>
      <c r="V18" s="738">
        <f>EMC!V11/EMC!V$13</f>
        <v>0.2772855223787316</v>
      </c>
      <c r="W18" s="738">
        <f>EMC!W11/EMC!W$13</f>
        <v>0.27375321969013017</v>
      </c>
    </row>
    <row r="19" spans="1:23" ht="16.5" customHeight="1" thickBot="1">
      <c r="A19" s="1959"/>
      <c r="B19" s="764" t="str">
        <f>IAB!B12</f>
        <v>直接輸出</v>
      </c>
      <c r="C19" s="1355">
        <f>EMC!C12/EMC!C$13</f>
        <v>0.01599737286545318</v>
      </c>
      <c r="D19" s="1356">
        <f>EMC!D12/EMC!D$13</f>
        <v>0.020621323800553988</v>
      </c>
      <c r="E19" s="765"/>
      <c r="F19" s="766"/>
      <c r="G19" s="1019">
        <f>EMC!G12/EMC!G$13</f>
        <v>0.018307863781715533</v>
      </c>
      <c r="H19" s="1019">
        <f>EMC!H12/EMC!H$13</f>
        <v>0.0049002840062679996</v>
      </c>
      <c r="I19" s="1020">
        <f>EMC!I12/EMC!I$13</f>
        <v>0.011428571428571429</v>
      </c>
      <c r="J19" s="1580">
        <v>0.01599737286545318</v>
      </c>
      <c r="K19" s="765"/>
      <c r="L19" s="765"/>
      <c r="M19" s="766"/>
      <c r="N19" s="1589">
        <v>0.01627906976744186</v>
      </c>
      <c r="O19" s="1589">
        <v>0.017391304347826087</v>
      </c>
      <c r="P19" s="1590">
        <v>0.016853932584269662</v>
      </c>
      <c r="Q19" s="739">
        <f>EMC!Q12/EMC!Q$13</f>
        <v>0.018671466153867375</v>
      </c>
      <c r="R19" s="740">
        <f>EMC!R12/EMC!R$13</f>
        <v>0.0175796311202156</v>
      </c>
      <c r="S19" s="741">
        <f>EMC!S12/EMC!S$13</f>
        <v>0.012260102796246524</v>
      </c>
      <c r="T19" s="742">
        <f>EMC!T12/EMC!T$13</f>
        <v>0.013128159082253107</v>
      </c>
      <c r="U19" s="743">
        <f>EMC!U12/EMC!U$13</f>
        <v>0.018125628510460866</v>
      </c>
      <c r="V19" s="744">
        <f>EMC!V12/EMC!V$13</f>
        <v>0.012692146882579006</v>
      </c>
      <c r="W19" s="744">
        <f>EMC!W12/EMC!W$13</f>
        <v>0.015361119404318105</v>
      </c>
    </row>
    <row r="20" spans="1:23" ht="16.5" customHeight="1" thickBot="1" thickTop="1">
      <c r="A20" s="1957" t="s">
        <v>161</v>
      </c>
      <c r="B20" s="753" t="str">
        <f>IAB!A6</f>
        <v>日本</v>
      </c>
      <c r="C20" s="952">
        <f>AEC!C6/AEC!C$13</f>
        <v>0.33952948010455997</v>
      </c>
      <c r="D20" s="1358">
        <f>AEC!D6/AEC!D$13</f>
        <v>0.33209535325617545</v>
      </c>
      <c r="E20" s="467"/>
      <c r="F20" s="468"/>
      <c r="G20" s="1023">
        <f>AEC!G6/AEC!G$13</f>
        <v>0.3358867469369617</v>
      </c>
      <c r="H20" s="1023">
        <f>AEC!H6/AEC!H$13</f>
        <v>0.31684225959826573</v>
      </c>
      <c r="I20" s="1024">
        <f>AEC!I6/AEC!I$13</f>
        <v>0.3263157894736842</v>
      </c>
      <c r="J20" s="959">
        <v>0.33952948010455997</v>
      </c>
      <c r="K20" s="467"/>
      <c r="L20" s="467"/>
      <c r="M20" s="468"/>
      <c r="N20" s="1592">
        <v>0.3404255319148936</v>
      </c>
      <c r="O20" s="1592">
        <v>0.2916666666666667</v>
      </c>
      <c r="P20" s="960">
        <v>0.3157894736842105</v>
      </c>
      <c r="Q20" s="772">
        <f>AEC!Q6/AEC!Q$13</f>
        <v>0.28376192114252924</v>
      </c>
      <c r="R20" s="773">
        <f>AEC!R6/AEC!R$13</f>
        <v>0.335277490185721</v>
      </c>
      <c r="S20" s="774">
        <f>AEC!S6/AEC!S$13</f>
        <v>0.37240825579747794</v>
      </c>
      <c r="T20" s="438">
        <f>AEC!T6/AEC!T$13</f>
        <v>0.3583168691411997</v>
      </c>
      <c r="U20" s="775">
        <f>AEC!U6/AEC!U$13</f>
        <v>0.3115687008611007</v>
      </c>
      <c r="V20" s="776">
        <f>AEC!V6/AEC!V$13</f>
        <v>0.364952626662515</v>
      </c>
      <c r="W20" s="776">
        <f>AEC!W6/AEC!W$13</f>
        <v>0.3397979465346302</v>
      </c>
    </row>
    <row r="21" spans="1:23" ht="16.5" customHeight="1">
      <c r="A21" s="1958"/>
      <c r="B21" s="770" t="str">
        <f>IAB!A7</f>
        <v>海外</v>
      </c>
      <c r="C21" s="950">
        <f>AEC!C7/AEC!C$13</f>
        <v>0.66047051989544</v>
      </c>
      <c r="D21" s="1350">
        <f>AEC!D7/AEC!D$13</f>
        <v>0.6679046467438243</v>
      </c>
      <c r="E21" s="460"/>
      <c r="F21" s="461"/>
      <c r="G21" s="1013">
        <f>AEC!G7/AEC!G$13</f>
        <v>0.6641132530630383</v>
      </c>
      <c r="H21" s="1013">
        <f>AEC!H7/AEC!H$13</f>
        <v>0.6831577404017344</v>
      </c>
      <c r="I21" s="1014">
        <f>AEC!I7/AEC!I$13</f>
        <v>0.6736842105263158</v>
      </c>
      <c r="J21" s="955">
        <v>0.66047051989544</v>
      </c>
      <c r="K21" s="460"/>
      <c r="L21" s="460"/>
      <c r="M21" s="461"/>
      <c r="N21" s="1584">
        <v>0.6595744680851063</v>
      </c>
      <c r="O21" s="1584">
        <v>0.7083333333333334</v>
      </c>
      <c r="P21" s="956">
        <v>0.6842105263157895</v>
      </c>
      <c r="Q21" s="462">
        <f>AEC!Q7/AEC!Q$13</f>
        <v>0.7162380788574707</v>
      </c>
      <c r="R21" s="463">
        <f>AEC!R7/AEC!R$13</f>
        <v>0.664722509814279</v>
      </c>
      <c r="S21" s="469">
        <f>AEC!S7/AEC!S$13</f>
        <v>0.6275917442025221</v>
      </c>
      <c r="T21" s="464">
        <f>AEC!T7/AEC!T$13</f>
        <v>0.6416831308588004</v>
      </c>
      <c r="U21" s="465">
        <f>AEC!U7/AEC!U$13</f>
        <v>0.6884312991388993</v>
      </c>
      <c r="V21" s="466">
        <f>AEC!V7/AEC!V$13</f>
        <v>0.635047373337485</v>
      </c>
      <c r="W21" s="466">
        <f>AEC!W7/AEC!W$13</f>
        <v>0.6602020534653699</v>
      </c>
    </row>
    <row r="22" spans="1:23" ht="16.5" customHeight="1">
      <c r="A22" s="1958"/>
      <c r="B22" s="767" t="str">
        <f>IAB!B8</f>
        <v>米州</v>
      </c>
      <c r="C22" s="1351">
        <f>AEC!C8/AEC!C$13</f>
        <v>0.26326708435334634</v>
      </c>
      <c r="D22" s="1352">
        <f>AEC!D8/AEC!D$13</f>
        <v>0.25328208671618585</v>
      </c>
      <c r="E22" s="768"/>
      <c r="F22" s="769"/>
      <c r="G22" s="1015">
        <f>AEC!G8/AEC!G$13</f>
        <v>0.2583744207207398</v>
      </c>
      <c r="H22" s="1015">
        <f>AEC!H8/AEC!H$13</f>
        <v>0.25741993590683454</v>
      </c>
      <c r="I22" s="1016">
        <f>AEC!I8/AEC!I$13</f>
        <v>0.2578947368421053</v>
      </c>
      <c r="J22" s="1578">
        <v>0.26326708435334634</v>
      </c>
      <c r="K22" s="768"/>
      <c r="L22" s="768"/>
      <c r="M22" s="769"/>
      <c r="N22" s="1585">
        <v>0.2553191489361702</v>
      </c>
      <c r="O22" s="1585">
        <v>0.23958333333333334</v>
      </c>
      <c r="P22" s="1586">
        <v>0.24736842105263157</v>
      </c>
      <c r="Q22" s="745">
        <f>AEC!Q8/AEC!Q$13</f>
        <v>0.27431073373030956</v>
      </c>
      <c r="R22" s="746">
        <f>AEC!R8/AEC!R$13</f>
        <v>0.24882020864595025</v>
      </c>
      <c r="S22" s="747">
        <f>AEC!S8/AEC!S$13</f>
        <v>0.24068388985972702</v>
      </c>
      <c r="T22" s="748">
        <f>AEC!T8/AEC!T$13</f>
        <v>0.25230148387910384</v>
      </c>
      <c r="U22" s="749">
        <f>AEC!U8/AEC!U$13</f>
        <v>0.26055160364407837</v>
      </c>
      <c r="V22" s="750">
        <f>AEC!V8/AEC!V$13</f>
        <v>0.2468306569992438</v>
      </c>
      <c r="W22" s="750">
        <f>AEC!W8/AEC!W$13</f>
        <v>0.2532960118550578</v>
      </c>
    </row>
    <row r="23" spans="1:23" ht="16.5" customHeight="1">
      <c r="A23" s="1958"/>
      <c r="B23" s="761" t="str">
        <f>IAB!B9</f>
        <v>欧州</v>
      </c>
      <c r="C23" s="1353">
        <f>AEC!C9/AEC!C$13</f>
        <v>0.026720882950914904</v>
      </c>
      <c r="D23" s="1354">
        <f>AEC!D9/AEC!D$13</f>
        <v>0.027768181032993604</v>
      </c>
      <c r="E23" s="762"/>
      <c r="F23" s="763"/>
      <c r="G23" s="1017">
        <f>AEC!G9/AEC!G$13</f>
        <v>0.027234060562456353</v>
      </c>
      <c r="H23" s="1017">
        <f>AEC!H9/AEC!H$13</f>
        <v>0.035879605387177174</v>
      </c>
      <c r="I23" s="1018">
        <f>AEC!I9/AEC!I$13</f>
        <v>0.031578947368421054</v>
      </c>
      <c r="J23" s="1579">
        <v>0.026720882950914904</v>
      </c>
      <c r="K23" s="762"/>
      <c r="L23" s="762"/>
      <c r="M23" s="763"/>
      <c r="N23" s="1587">
        <v>0.02127659574468085</v>
      </c>
      <c r="O23" s="1587">
        <v>0.041666666666666664</v>
      </c>
      <c r="P23" s="1588">
        <v>0.031578947368421054</v>
      </c>
      <c r="Q23" s="733">
        <f>AEC!Q9/AEC!Q$13</f>
        <v>0.031943262587416435</v>
      </c>
      <c r="R23" s="734">
        <f>AEC!R9/AEC!R$13</f>
        <v>0.028437916431380675</v>
      </c>
      <c r="S23" s="735">
        <f>AEC!S9/AEC!S$13</f>
        <v>0.025787559627827895</v>
      </c>
      <c r="T23" s="736">
        <f>AEC!T9/AEC!T$13</f>
        <v>0.027197444196897725</v>
      </c>
      <c r="U23" s="737">
        <f>AEC!U9/AEC!U$13</f>
        <v>0.030051166853862474</v>
      </c>
      <c r="V23" s="738">
        <f>AEC!V9/AEC!V$13</f>
        <v>0.026533517192295717</v>
      </c>
      <c r="W23" s="738">
        <f>AEC!W9/AEC!W$13</f>
        <v>0.028191045197407883</v>
      </c>
    </row>
    <row r="24" spans="1:23" ht="16.5" customHeight="1">
      <c r="A24" s="1958"/>
      <c r="B24" s="761" t="str">
        <f>IAB!B10</f>
        <v>東南アジア他 </v>
      </c>
      <c r="C24" s="1353">
        <f>AEC!C10/AEC!C$13</f>
        <v>0.18625783162524379</v>
      </c>
      <c r="D24" s="1354">
        <f>AEC!D10/AEC!D$13</f>
        <v>0.1787441699775436</v>
      </c>
      <c r="E24" s="762"/>
      <c r="F24" s="763"/>
      <c r="G24" s="1017">
        <f>AEC!G10/AEC!G$13</f>
        <v>0.18257612628816897</v>
      </c>
      <c r="H24" s="1017">
        <f>AEC!H10/AEC!H$13</f>
        <v>0.2067737678822026</v>
      </c>
      <c r="I24" s="1018">
        <f>AEC!I10/AEC!I$13</f>
        <v>0.19473684210526315</v>
      </c>
      <c r="J24" s="1579">
        <v>0.18625783162524379</v>
      </c>
      <c r="K24" s="762"/>
      <c r="L24" s="762"/>
      <c r="M24" s="763"/>
      <c r="N24" s="1587">
        <v>0.19148936170212766</v>
      </c>
      <c r="O24" s="1587">
        <v>0.20833333333333334</v>
      </c>
      <c r="P24" s="1588">
        <v>0.2</v>
      </c>
      <c r="Q24" s="733">
        <f>AEC!Q10/AEC!Q$13</f>
        <v>0.21904726246277587</v>
      </c>
      <c r="R24" s="734">
        <f>AEC!R10/AEC!R$13</f>
        <v>0.19790940215660044</v>
      </c>
      <c r="S24" s="735">
        <f>AEC!S10/AEC!S$13</f>
        <v>0.17612053086478063</v>
      </c>
      <c r="T24" s="736">
        <f>AEC!T10/AEC!T$13</f>
        <v>0.17646811551557443</v>
      </c>
      <c r="U24" s="737">
        <f>AEC!U10/AEC!U$13</f>
        <v>0.20763758891800824</v>
      </c>
      <c r="V24" s="738">
        <f>AEC!V10/AEC!V$13</f>
        <v>0.1763044348561007</v>
      </c>
      <c r="W24" s="738">
        <f>AEC!W10/AEC!W$13</f>
        <v>0.19106871934797184</v>
      </c>
    </row>
    <row r="25" spans="1:23" ht="16.5" customHeight="1">
      <c r="A25" s="1958"/>
      <c r="B25" s="761" t="str">
        <f>IAB!B11</f>
        <v>中華圏</v>
      </c>
      <c r="C25" s="1353">
        <f>AEC!C11/AEC!C$13</f>
        <v>0.12273349653541346</v>
      </c>
      <c r="D25" s="1354">
        <f>AEC!D11/AEC!D$13</f>
        <v>0.13624978407324237</v>
      </c>
      <c r="E25" s="762"/>
      <c r="F25" s="763"/>
      <c r="G25" s="1017">
        <f>AEC!G11/AEC!G$13</f>
        <v>0.1293564974501132</v>
      </c>
      <c r="H25" s="1017">
        <f>AEC!H11/AEC!H$13</f>
        <v>0.12330603439247638</v>
      </c>
      <c r="I25" s="1018">
        <f>AEC!I11/AEC!I$13</f>
        <v>0.12631578947368421</v>
      </c>
      <c r="J25" s="1579">
        <v>0.12273349653541346</v>
      </c>
      <c r="K25" s="762"/>
      <c r="L25" s="762"/>
      <c r="M25" s="763"/>
      <c r="N25" s="1587">
        <v>0.10638297872340426</v>
      </c>
      <c r="O25" s="1587">
        <v>0.13541666666666666</v>
      </c>
      <c r="P25" s="1588">
        <v>0.12105263157894737</v>
      </c>
      <c r="Q25" s="733">
        <f>AEC!Q11/AEC!Q$13</f>
        <v>0.11540791644485938</v>
      </c>
      <c r="R25" s="734">
        <f>AEC!R11/AEC!R$13</f>
        <v>0.10561333516955033</v>
      </c>
      <c r="S25" s="735">
        <f>AEC!S11/AEC!S$13</f>
        <v>0.11443819959382233</v>
      </c>
      <c r="T25" s="736">
        <f>AEC!T11/AEC!T$13</f>
        <v>0.11173231325402497</v>
      </c>
      <c r="U25" s="737">
        <f>AEC!U11/AEC!U$13</f>
        <v>0.11012105328840634</v>
      </c>
      <c r="V25" s="738">
        <f>AEC!V11/AEC!V$13</f>
        <v>0.11300653885503315</v>
      </c>
      <c r="W25" s="738">
        <f>AEC!W11/AEC!W$13</f>
        <v>0.11164688863537466</v>
      </c>
    </row>
    <row r="26" spans="1:23" ht="16.5" customHeight="1" thickBot="1">
      <c r="A26" s="1959"/>
      <c r="B26" s="764" t="str">
        <f>IAB!B12</f>
        <v>直接輸出</v>
      </c>
      <c r="C26" s="1355">
        <f>AEC!C12/AEC!C$13</f>
        <v>0.06149122443052156</v>
      </c>
      <c r="D26" s="1356">
        <f>AEC!D12/AEC!D$13</f>
        <v>0.07186042494385904</v>
      </c>
      <c r="E26" s="765"/>
      <c r="F26" s="766"/>
      <c r="G26" s="1019">
        <f>AEC!G12/AEC!G$13</f>
        <v>0.06657214804155999</v>
      </c>
      <c r="H26" s="1019">
        <f>AEC!H12/AEC!H$13</f>
        <v>0.05977839683304358</v>
      </c>
      <c r="I26" s="1020">
        <f>AEC!I12/AEC!I$13</f>
        <v>0.06315789473684211</v>
      </c>
      <c r="J26" s="1580">
        <v>0.06149122443052156</v>
      </c>
      <c r="K26" s="765"/>
      <c r="L26" s="765"/>
      <c r="M26" s="766"/>
      <c r="N26" s="1589">
        <v>0.0851063829787234</v>
      </c>
      <c r="O26" s="1589">
        <v>0.08333333333333333</v>
      </c>
      <c r="P26" s="1590">
        <v>0.08421052631578947</v>
      </c>
      <c r="Q26" s="739">
        <f>AEC!Q12/AEC!Q$13</f>
        <v>0.07552890363210946</v>
      </c>
      <c r="R26" s="740">
        <f>AEC!R12/AEC!R$13</f>
        <v>0.08394164741079733</v>
      </c>
      <c r="S26" s="741">
        <f>AEC!S12/AEC!S$13</f>
        <v>0.07056156425636424</v>
      </c>
      <c r="T26" s="742">
        <f>AEC!T12/AEC!T$13</f>
        <v>0.07398377401319939</v>
      </c>
      <c r="U26" s="743">
        <f>AEC!U12/AEC!U$13</f>
        <v>0.08006988643454387</v>
      </c>
      <c r="V26" s="744">
        <f>AEC!V12/AEC!V$13</f>
        <v>0.07237222543481162</v>
      </c>
      <c r="W26" s="744">
        <f>AEC!W12/AEC!W$13</f>
        <v>0.07599938842955768</v>
      </c>
    </row>
    <row r="27" spans="1:23" ht="16.5" customHeight="1" thickBot="1" thickTop="1">
      <c r="A27" s="1957" t="s">
        <v>162</v>
      </c>
      <c r="B27" s="753" t="str">
        <f>IAB!A6</f>
        <v>日本</v>
      </c>
      <c r="C27" s="952">
        <f>SSB!C6/SSB!C$13</f>
        <v>0.9930111821086262</v>
      </c>
      <c r="D27" s="1358">
        <f>SSB!D6/SSB!D$13</f>
        <v>0.9987365291713116</v>
      </c>
      <c r="E27" s="467"/>
      <c r="F27" s="468"/>
      <c r="G27" s="1023">
        <f>SSB!G6/SSB!G$13</f>
        <v>0.9962932981125644</v>
      </c>
      <c r="H27" s="1023">
        <f>SSB!H6/SSB!H$13</f>
        <v>0.9902889792847234</v>
      </c>
      <c r="I27" s="1024">
        <f>SSB!I6/SSB!I$13</f>
        <v>0.9924242424242424</v>
      </c>
      <c r="J27" s="959">
        <v>0.9930111821086262</v>
      </c>
      <c r="K27" s="467"/>
      <c r="L27" s="467"/>
      <c r="M27" s="468"/>
      <c r="N27" s="1592">
        <v>1</v>
      </c>
      <c r="O27" s="1592">
        <v>0.9743589743589743</v>
      </c>
      <c r="P27" s="960">
        <v>0.9833333333333333</v>
      </c>
      <c r="Q27" s="772">
        <f>SSB!Q6/SSB!Q$13</f>
        <v>0.9887639856109645</v>
      </c>
      <c r="R27" s="773">
        <f>SSB!R6/SSB!R$13</f>
        <v>0.9884750615172588</v>
      </c>
      <c r="S27" s="774">
        <f>SSB!S6/SSB!S$13</f>
        <v>0.9935360306440029</v>
      </c>
      <c r="T27" s="438">
        <f>SSB!T6/SSB!T$13</f>
        <v>0.9960355151765434</v>
      </c>
      <c r="U27" s="775">
        <f>SSB!U6/SSB!U$13</f>
        <v>0.9961274509803922</v>
      </c>
      <c r="V27" s="776">
        <f>SSB!V6/SSB!V$13</f>
        <v>0.995183149186306</v>
      </c>
      <c r="W27" s="776">
        <f>SSB!W6/SSB!W$13</f>
        <v>0.9945804195804195</v>
      </c>
    </row>
    <row r="28" spans="1:23" ht="16.5" customHeight="1">
      <c r="A28" s="1958"/>
      <c r="B28" s="770" t="str">
        <f>IAB!A7</f>
        <v>海外</v>
      </c>
      <c r="C28" s="950">
        <f>SSB!C7/SSB!C$13</f>
        <v>0.006988817891373802</v>
      </c>
      <c r="D28" s="1350">
        <f>SSB!D7/SSB!D$13</f>
        <v>0.00126347082868822</v>
      </c>
      <c r="E28" s="460"/>
      <c r="F28" s="461"/>
      <c r="G28" s="1013">
        <f>SSB!G7/SSB!G$13</f>
        <v>0.003706701887435559</v>
      </c>
      <c r="H28" s="1013">
        <f>SSB!H7/SSB!H$13</f>
        <v>0.009711020715276634</v>
      </c>
      <c r="I28" s="1014">
        <f>SSB!I7/SSB!I$13</f>
        <v>0.007575757575757576</v>
      </c>
      <c r="J28" s="955">
        <v>0.006988817891373802</v>
      </c>
      <c r="K28" s="460"/>
      <c r="L28" s="460"/>
      <c r="M28" s="461"/>
      <c r="N28" s="1584">
        <v>0</v>
      </c>
      <c r="O28" s="1584">
        <v>0.02564102564102564</v>
      </c>
      <c r="P28" s="956">
        <v>0.016666666666666666</v>
      </c>
      <c r="Q28" s="462">
        <f>SSB!Q7/SSB!Q$13</f>
        <v>0.010408041953799626</v>
      </c>
      <c r="R28" s="463">
        <f>SSB!R7/SSB!R$13</f>
        <v>0.011524938482741174</v>
      </c>
      <c r="S28" s="469">
        <f>SSB!S7/SSB!S$13</f>
        <v>0.006463969355997128</v>
      </c>
      <c r="T28" s="464">
        <f>SSB!T7/SSB!T$13</f>
        <v>0.003964484823456535</v>
      </c>
      <c r="U28" s="465">
        <f>SSB!U7/SSB!U$13</f>
        <v>0.0065196078431372555</v>
      </c>
      <c r="V28" s="466">
        <f>SSB!V7/SSB!V$13</f>
        <v>0.004816850813694008</v>
      </c>
      <c r="W28" s="466">
        <f>SSB!W7/SSB!W$13</f>
        <v>0.00541958041958042</v>
      </c>
    </row>
    <row r="29" spans="1:23" ht="16.5" customHeight="1">
      <c r="A29" s="1958"/>
      <c r="B29" s="767" t="str">
        <f>IAB!B8</f>
        <v>米州</v>
      </c>
      <c r="C29" s="1351">
        <f>SSB!C8/SSB!C$13</f>
        <v>0</v>
      </c>
      <c r="D29" s="1352">
        <f>SSB!D8/SSB!D$13</f>
        <v>0</v>
      </c>
      <c r="E29" s="768"/>
      <c r="F29" s="769"/>
      <c r="G29" s="1015">
        <f>SSB!G8/SSB!G$13</f>
        <v>0</v>
      </c>
      <c r="H29" s="1015">
        <f>SSB!H8/SSB!H$13</f>
        <v>0</v>
      </c>
      <c r="I29" s="1016">
        <f>SSB!I8/SSB!I$13</f>
        <v>0</v>
      </c>
      <c r="J29" s="1578">
        <v>0</v>
      </c>
      <c r="K29" s="768"/>
      <c r="L29" s="768"/>
      <c r="M29" s="769"/>
      <c r="N29" s="1585">
        <v>0</v>
      </c>
      <c r="O29" s="1585">
        <v>0</v>
      </c>
      <c r="P29" s="1586">
        <v>0</v>
      </c>
      <c r="Q29" s="745">
        <f>SSB!Q8/SSB!Q$13</f>
        <v>0</v>
      </c>
      <c r="R29" s="746">
        <f>SSB!R8/SSB!R$13</f>
        <v>0</v>
      </c>
      <c r="S29" s="747">
        <f>SSB!S8/SSB!S$13</f>
        <v>0</v>
      </c>
      <c r="T29" s="748">
        <f>SSB!T8/SSB!T$13</f>
        <v>0</v>
      </c>
      <c r="U29" s="749">
        <f>SSB!U8/SSB!U$13</f>
        <v>0</v>
      </c>
      <c r="V29" s="750">
        <f>SSB!V8/SSB!V$13</f>
        <v>0</v>
      </c>
      <c r="W29" s="750">
        <f>SSB!W8/SSB!W$13</f>
        <v>0</v>
      </c>
    </row>
    <row r="30" spans="1:23" ht="16.5" customHeight="1">
      <c r="A30" s="1958"/>
      <c r="B30" s="761" t="str">
        <f>IAB!B9</f>
        <v>欧州</v>
      </c>
      <c r="C30" s="1353">
        <f>SSB!C9/SSB!C$13</f>
        <v>0</v>
      </c>
      <c r="D30" s="1354">
        <f>SSB!D9/SSB!D$13</f>
        <v>0</v>
      </c>
      <c r="E30" s="762"/>
      <c r="F30" s="763"/>
      <c r="G30" s="1017">
        <f>SSB!G9/SSB!G$13</f>
        <v>0</v>
      </c>
      <c r="H30" s="1017">
        <f>SSB!H9/SSB!H$13</f>
        <v>0</v>
      </c>
      <c r="I30" s="1018">
        <f>SSB!I9/SSB!I$13</f>
        <v>0</v>
      </c>
      <c r="J30" s="1579">
        <v>0</v>
      </c>
      <c r="K30" s="762"/>
      <c r="L30" s="762"/>
      <c r="M30" s="763"/>
      <c r="N30" s="1587">
        <v>0</v>
      </c>
      <c r="O30" s="1587">
        <v>0</v>
      </c>
      <c r="P30" s="1588">
        <v>0</v>
      </c>
      <c r="Q30" s="733">
        <f>SSB!Q9/SSB!Q$13</f>
        <v>0</v>
      </c>
      <c r="R30" s="734">
        <f>SSB!R9/SSB!R$13</f>
        <v>0</v>
      </c>
      <c r="S30" s="735">
        <f>SSB!S9/SSB!S$13</f>
        <v>0</v>
      </c>
      <c r="T30" s="736">
        <f>SSB!T9/SSB!T$13</f>
        <v>0</v>
      </c>
      <c r="U30" s="737">
        <f>SSB!U9/SSB!U$13</f>
        <v>0</v>
      </c>
      <c r="V30" s="738">
        <f>SSB!V9/SSB!V$13</f>
        <v>0</v>
      </c>
      <c r="W30" s="738">
        <f>SSB!W9/SSB!W$13</f>
        <v>0</v>
      </c>
    </row>
    <row r="31" spans="1:23" ht="16.5" customHeight="1">
      <c r="A31" s="1958"/>
      <c r="B31" s="761" t="str">
        <f>IAB!B10</f>
        <v>東南アジア他 </v>
      </c>
      <c r="C31" s="1353">
        <f>SSB!C10/SSB!C$13</f>
        <v>0</v>
      </c>
      <c r="D31" s="1354">
        <f>SSB!D10/SSB!D$13</f>
        <v>0</v>
      </c>
      <c r="E31" s="762"/>
      <c r="F31" s="763"/>
      <c r="G31" s="1017">
        <f>SSB!G10/SSB!G$13</f>
        <v>0</v>
      </c>
      <c r="H31" s="1017">
        <f>SSB!H10/SSB!H$13</f>
        <v>0</v>
      </c>
      <c r="I31" s="1018">
        <f>SSB!I10/SSB!I$13</f>
        <v>0</v>
      </c>
      <c r="J31" s="1579">
        <v>0</v>
      </c>
      <c r="K31" s="762"/>
      <c r="L31" s="762"/>
      <c r="M31" s="763"/>
      <c r="N31" s="1587">
        <v>0</v>
      </c>
      <c r="O31" s="1587">
        <v>0</v>
      </c>
      <c r="P31" s="1588">
        <v>0</v>
      </c>
      <c r="Q31" s="733">
        <f>SSB!Q10/SSB!Q$13</f>
        <v>0</v>
      </c>
      <c r="R31" s="734">
        <f>SSB!R10/SSB!R$13</f>
        <v>0</v>
      </c>
      <c r="S31" s="735">
        <f>SSB!S10/SSB!S$13</f>
        <v>0</v>
      </c>
      <c r="T31" s="736">
        <f>SSB!T10/SSB!T$13</f>
        <v>0</v>
      </c>
      <c r="U31" s="737">
        <f>SSB!U10/SSB!U$13</f>
        <v>0</v>
      </c>
      <c r="V31" s="738">
        <f>SSB!V10/SSB!V$13</f>
        <v>0</v>
      </c>
      <c r="W31" s="738">
        <f>SSB!W10/SSB!W$13</f>
        <v>0</v>
      </c>
    </row>
    <row r="32" spans="1:23" ht="16.5" customHeight="1">
      <c r="A32" s="1958"/>
      <c r="B32" s="761" t="str">
        <f>IAB!B11</f>
        <v>中華圏</v>
      </c>
      <c r="C32" s="1353">
        <f>SSB!C11/SSB!C$13</f>
        <v>0</v>
      </c>
      <c r="D32" s="1354">
        <f>SSB!D11/SSB!D$13</f>
        <v>0.0003716090672612412</v>
      </c>
      <c r="E32" s="762"/>
      <c r="F32" s="763"/>
      <c r="G32" s="1017">
        <f>SSB!G11/SSB!G$13</f>
        <v>0.0002130288441054919</v>
      </c>
      <c r="H32" s="1017">
        <f>SSB!H11/SSB!H$13</f>
        <v>-0.0001175668367466905</v>
      </c>
      <c r="I32" s="1018">
        <f>SSB!I11/SSB!I$13</f>
        <v>0</v>
      </c>
      <c r="J32" s="1579">
        <v>0</v>
      </c>
      <c r="K32" s="762"/>
      <c r="L32" s="762"/>
      <c r="M32" s="763"/>
      <c r="N32" s="1587">
        <v>0</v>
      </c>
      <c r="O32" s="1587">
        <v>0</v>
      </c>
      <c r="P32" s="1588">
        <v>0</v>
      </c>
      <c r="Q32" s="733">
        <f>SSB!Q11/SSB!Q$13</f>
        <v>0.00083264335630397</v>
      </c>
      <c r="R32" s="734">
        <f>SSB!R11/SSB!R$13</f>
        <v>9.219950786192938E-05</v>
      </c>
      <c r="S32" s="735">
        <f>SSB!S11/SSB!S$13</f>
        <v>0.00047881254488867607</v>
      </c>
      <c r="T32" s="736">
        <f>SSB!T11/SSB!T$13</f>
        <v>0</v>
      </c>
      <c r="U32" s="737">
        <f>SSB!U11/SSB!U$13</f>
        <v>0.00044117647058823526</v>
      </c>
      <c r="V32" s="738">
        <f>SSB!V11/SSB!V$13</f>
        <v>0.00016328307843030534</v>
      </c>
      <c r="W32" s="738">
        <f>SSB!W11/SSB!W$13</f>
        <v>0.00026223776223776224</v>
      </c>
    </row>
    <row r="33" spans="1:23" ht="16.5" customHeight="1" thickBot="1">
      <c r="A33" s="1959"/>
      <c r="B33" s="764" t="str">
        <f>IAB!B12</f>
        <v>直接輸出</v>
      </c>
      <c r="C33" s="1355">
        <f>SSB!C12/SSB!C$13</f>
        <v>0.006988817891373802</v>
      </c>
      <c r="D33" s="1356">
        <f>SSB!D12/SSB!D$13</f>
        <v>0.0008918617614269787</v>
      </c>
      <c r="E33" s="765"/>
      <c r="F33" s="766"/>
      <c r="G33" s="1019">
        <f>SSB!G12/SSB!G$13</f>
        <v>0.0034936730433300666</v>
      </c>
      <c r="H33" s="1019">
        <f>SSB!H12/SSB!H$13</f>
        <v>0.009828587552023324</v>
      </c>
      <c r="I33" s="1020">
        <f>SSB!I12/SSB!I$13</f>
        <v>0.007575757575757576</v>
      </c>
      <c r="J33" s="1580">
        <v>0.006988817891373802</v>
      </c>
      <c r="K33" s="765"/>
      <c r="L33" s="765"/>
      <c r="M33" s="766"/>
      <c r="N33" s="1589">
        <v>0</v>
      </c>
      <c r="O33" s="1589">
        <v>0.02564102564102564</v>
      </c>
      <c r="P33" s="1590">
        <v>0.016666666666666666</v>
      </c>
      <c r="Q33" s="739">
        <f>SSB!Q12/SSB!Q$13</f>
        <v>0</v>
      </c>
      <c r="R33" s="740">
        <f>SSB!R12/SSB!R$13</f>
        <v>0.011432738974879243</v>
      </c>
      <c r="S33" s="741">
        <f>SSB!S12/SSB!S$13</f>
        <v>0.0059851568111084505</v>
      </c>
      <c r="T33" s="742">
        <f>SSB!T12/SSB!T$13</f>
        <v>0.003964484823456535</v>
      </c>
      <c r="U33" s="743">
        <f>SSB!U12/SSB!U$13</f>
        <v>0.00607843137254902</v>
      </c>
      <c r="V33" s="744">
        <f>SSB!V12/SSB!V$13</f>
        <v>0.004653567735263702</v>
      </c>
      <c r="W33" s="744">
        <f>SSB!W12/SSB!W$13</f>
        <v>0.005157342657342657</v>
      </c>
    </row>
    <row r="34" spans="1:23" ht="16.5" customHeight="1" thickBot="1" thickTop="1">
      <c r="A34" s="1957" t="s">
        <v>163</v>
      </c>
      <c r="B34" s="753" t="str">
        <f>IAB!A6</f>
        <v>日本</v>
      </c>
      <c r="C34" s="952">
        <f>HCB!C6/HCB!C$13</f>
        <v>0.4490433424443577</v>
      </c>
      <c r="D34" s="1358">
        <f>HCB!D6/HCB!D$13</f>
        <v>0.41882380315281253</v>
      </c>
      <c r="E34" s="467"/>
      <c r="F34" s="468"/>
      <c r="G34" s="1023">
        <f>HCB!G6/HCB!G$13</f>
        <v>0.43308658660195964</v>
      </c>
      <c r="H34" s="1023">
        <f>HCB!H6/HCB!H$13</f>
        <v>0.41918631405137646</v>
      </c>
      <c r="I34" s="1024">
        <f>HCB!I6/HCB!I$13</f>
        <v>0.4244604316546763</v>
      </c>
      <c r="J34" s="959">
        <v>0.4490433424443577</v>
      </c>
      <c r="K34" s="467"/>
      <c r="L34" s="467"/>
      <c r="M34" s="468"/>
      <c r="N34" s="1592">
        <v>0.45161290322580644</v>
      </c>
      <c r="O34" s="1592">
        <v>0.4246575342465753</v>
      </c>
      <c r="P34" s="960">
        <v>0.43703703703703706</v>
      </c>
      <c r="Q34" s="772">
        <f>HCB!Q6/HCB!Q$13</f>
        <v>0.40618375654975825</v>
      </c>
      <c r="R34" s="773">
        <f>HCB!R6/HCB!R$13</f>
        <v>0.4433661876584254</v>
      </c>
      <c r="S34" s="774">
        <f>HCB!S6/HCB!S$13</f>
        <v>0.4364194252670089</v>
      </c>
      <c r="T34" s="438">
        <f>HCB!T6/HCB!T$13</f>
        <v>0.4571977205153618</v>
      </c>
      <c r="U34" s="775">
        <f>HCB!U6/HCB!U$13</f>
        <v>0.4252086526997104</v>
      </c>
      <c r="V34" s="776">
        <f>HCB!V6/HCB!V$13</f>
        <v>0.4465564655042156</v>
      </c>
      <c r="W34" s="776">
        <f>HCB!W6/HCB!W$13</f>
        <v>0.43557633795599393</v>
      </c>
    </row>
    <row r="35" spans="1:23" ht="16.5" customHeight="1">
      <c r="A35" s="1958"/>
      <c r="B35" s="834" t="str">
        <f>IAB!A7</f>
        <v>海外</v>
      </c>
      <c r="C35" s="949">
        <f>HCB!C7/HCB!C$13</f>
        <v>0.5553820122348041</v>
      </c>
      <c r="D35" s="1349">
        <f>HCB!D7/HCB!D$13</f>
        <v>0.5822232563550696</v>
      </c>
      <c r="E35" s="835"/>
      <c r="F35" s="755"/>
      <c r="G35" s="1011">
        <f>HCB!G7/HCB!G$13</f>
        <v>0.5695549344227048</v>
      </c>
      <c r="H35" s="1011">
        <f>HCB!H7/HCB!H$13</f>
        <v>0.5808136859486235</v>
      </c>
      <c r="I35" s="1012">
        <f>HCB!I7/HCB!I$13</f>
        <v>0.5755395683453237</v>
      </c>
      <c r="J35" s="953">
        <v>0.5553820122348041</v>
      </c>
      <c r="K35" s="835"/>
      <c r="L35" s="835"/>
      <c r="M35" s="755"/>
      <c r="N35" s="1583">
        <v>0.5483870967741935</v>
      </c>
      <c r="O35" s="1583">
        <v>0.5753424657534246</v>
      </c>
      <c r="P35" s="954">
        <v>0.562962962962963</v>
      </c>
      <c r="Q35" s="756">
        <f>HCB!Q7/HCB!Q$13</f>
        <v>0.5938162434502418</v>
      </c>
      <c r="R35" s="757">
        <f>HCB!R7/HCB!R$13</f>
        <v>0.5566338123415746</v>
      </c>
      <c r="S35" s="836">
        <f>HCB!S7/HCB!S$13</f>
        <v>0.5635805747329912</v>
      </c>
      <c r="T35" s="758">
        <f>HCB!T7/HCB!T$13</f>
        <v>0.5428022794846382</v>
      </c>
      <c r="U35" s="759">
        <f>HCB!U7/HCB!U$13</f>
        <v>0.5747913473002895</v>
      </c>
      <c r="V35" s="760">
        <f>HCB!V7/HCB!V$13</f>
        <v>0.5534435344957843</v>
      </c>
      <c r="W35" s="760">
        <f>HCB!W7/HCB!W$13</f>
        <v>0.5634788457227043</v>
      </c>
    </row>
    <row r="36" spans="1:23" ht="16.5" customHeight="1">
      <c r="A36" s="1958"/>
      <c r="B36" s="837" t="str">
        <f>IAB!B8</f>
        <v>米州</v>
      </c>
      <c r="C36" s="1359">
        <f>HCB!C8/HCB!C$13</f>
        <v>0.14213197969543148</v>
      </c>
      <c r="D36" s="1360">
        <f>HCB!D8/HCB!D$13</f>
        <v>0.14856611017392823</v>
      </c>
      <c r="E36" s="838"/>
      <c r="F36" s="839"/>
      <c r="G36" s="1025">
        <f>HCB!G8/HCB!G$13</f>
        <v>0.1455293792425592</v>
      </c>
      <c r="H36" s="1025">
        <f>HCB!H8/HCB!H$13</f>
        <v>0.15597000784993095</v>
      </c>
      <c r="I36" s="1026">
        <f>HCB!I8/HCB!I$13</f>
        <v>0.1510791366906475</v>
      </c>
      <c r="J36" s="1581">
        <v>0.14213197969543148</v>
      </c>
      <c r="K36" s="838"/>
      <c r="L36" s="838"/>
      <c r="M36" s="839"/>
      <c r="N36" s="1593">
        <v>0.16451612903225807</v>
      </c>
      <c r="O36" s="1593">
        <v>0.14794520547945206</v>
      </c>
      <c r="P36" s="1594">
        <v>0.15555555555555556</v>
      </c>
      <c r="Q36" s="840">
        <f>HCB!Q8/HCB!Q$13</f>
        <v>0.15904999334060466</v>
      </c>
      <c r="R36" s="841">
        <f>HCB!R8/HCB!R$13</f>
        <v>0.15985475621085224</v>
      </c>
      <c r="S36" s="842">
        <f>HCB!S8/HCB!S$13</f>
        <v>0.14763674986723313</v>
      </c>
      <c r="T36" s="843">
        <f>HCB!T8/HCB!T$13</f>
        <v>0.1631565906838454</v>
      </c>
      <c r="U36" s="844">
        <f>HCB!U8/HCB!U$13</f>
        <v>0.1594617611991143</v>
      </c>
      <c r="V36" s="845">
        <f>HCB!V8/HCB!V$13</f>
        <v>0.15520836481218456</v>
      </c>
      <c r="W36" s="845">
        <f>HCB!W8/HCB!W$13</f>
        <v>0.15720782756301444</v>
      </c>
    </row>
    <row r="37" spans="1:23" ht="16.5" customHeight="1">
      <c r="A37" s="1958"/>
      <c r="B37" s="767" t="str">
        <f>IAB!B9</f>
        <v>欧州</v>
      </c>
      <c r="C37" s="1351">
        <f>HCB!C9/HCB!C$13</f>
        <v>0.18606013276064037</v>
      </c>
      <c r="D37" s="1352">
        <f>HCB!D9/HCB!D$13</f>
        <v>0.21674131813158043</v>
      </c>
      <c r="E37" s="768"/>
      <c r="F37" s="769"/>
      <c r="G37" s="1015">
        <f>HCB!G9/HCB!G$13</f>
        <v>0.2022606505513407</v>
      </c>
      <c r="H37" s="1015">
        <f>HCB!H9/HCB!H$13</f>
        <v>0.22778334190509705</v>
      </c>
      <c r="I37" s="1016">
        <f>HCB!I9/HCB!I$13</f>
        <v>0.2158273381294964</v>
      </c>
      <c r="J37" s="1578">
        <v>0.18606013276064037</v>
      </c>
      <c r="K37" s="768"/>
      <c r="L37" s="768"/>
      <c r="M37" s="769"/>
      <c r="N37" s="1585">
        <v>0.16129032258064516</v>
      </c>
      <c r="O37" s="1585">
        <v>0.2328767123287671</v>
      </c>
      <c r="P37" s="1586">
        <v>0.2</v>
      </c>
      <c r="Q37" s="745">
        <f>HCB!Q9/HCB!Q$13</f>
        <v>0.20641619749774087</v>
      </c>
      <c r="R37" s="746">
        <f>HCB!R9/HCB!R$13</f>
        <v>0.19400947921633627</v>
      </c>
      <c r="S37" s="747">
        <f>HCB!S9/HCB!S$13</f>
        <v>0.22245825219802917</v>
      </c>
      <c r="T37" s="748">
        <f>HCB!T9/HCB!T$13</f>
        <v>0.20942765113974235</v>
      </c>
      <c r="U37" s="749">
        <f>HCB!U9/HCB!U$13</f>
        <v>0.20006813149378297</v>
      </c>
      <c r="V37" s="750">
        <f>HCB!V9/HCB!V$13</f>
        <v>0.21610105466743224</v>
      </c>
      <c r="W37" s="750">
        <f>HCB!W9/HCB!W$13</f>
        <v>0.20856419946834065</v>
      </c>
    </row>
    <row r="38" spans="1:23" ht="16.5" customHeight="1">
      <c r="A38" s="1958"/>
      <c r="B38" s="761" t="str">
        <f>IAB!B10</f>
        <v>東南アジア他 </v>
      </c>
      <c r="C38" s="1353">
        <f>HCB!C10/HCB!C$13</f>
        <v>0.043993231810490696</v>
      </c>
      <c r="D38" s="1354">
        <f>HCB!D10/HCB!D$13</f>
        <v>0.04863009714385434</v>
      </c>
      <c r="E38" s="762"/>
      <c r="F38" s="763"/>
      <c r="G38" s="1017">
        <f>HCB!G10/HCB!G$13</f>
        <v>0.04644162545689099</v>
      </c>
      <c r="H38" s="1017">
        <f>HCB!H10/HCB!H$13</f>
        <v>0.05381263026825109</v>
      </c>
      <c r="I38" s="1018">
        <f>HCB!I10/HCB!I$13</f>
        <v>0.050359712230215826</v>
      </c>
      <c r="J38" s="1579">
        <v>0.043993231810490696</v>
      </c>
      <c r="K38" s="762"/>
      <c r="L38" s="762"/>
      <c r="M38" s="763"/>
      <c r="N38" s="1587">
        <v>0.04838709677419355</v>
      </c>
      <c r="O38" s="1587">
        <v>0.0547945205479452</v>
      </c>
      <c r="P38" s="1588">
        <v>0.05185185185185185</v>
      </c>
      <c r="Q38" s="733">
        <f>HCB!Q10/HCB!Q$13</f>
        <v>0.04701741031209103</v>
      </c>
      <c r="R38" s="734">
        <f>HCB!R10/HCB!R$13</f>
        <v>0.044873846599797755</v>
      </c>
      <c r="S38" s="735">
        <f>HCB!S10/HCB!S$13</f>
        <v>0.04578981530654393</v>
      </c>
      <c r="T38" s="736">
        <f>HCB!T10/HCB!T$13</f>
        <v>0.04788156590683846</v>
      </c>
      <c r="U38" s="737">
        <f>HCB!U10/HCB!U$13</f>
        <v>0.04592062680974281</v>
      </c>
      <c r="V38" s="738">
        <f>HCB!V10/HCB!V$13</f>
        <v>0.04681031096068417</v>
      </c>
      <c r="W38" s="738">
        <f>HCB!W10/HCB!W$13</f>
        <v>0.046392082759504204</v>
      </c>
    </row>
    <row r="39" spans="1:23" ht="16.5" customHeight="1">
      <c r="A39" s="1958"/>
      <c r="B39" s="761" t="str">
        <f>IAB!B11</f>
        <v>中華圏</v>
      </c>
      <c r="C39" s="1353">
        <f>HCB!C11/HCB!C$13</f>
        <v>0.17245867499674605</v>
      </c>
      <c r="D39" s="1354">
        <f>HCB!D11/HCB!D$13</f>
        <v>0.15607003664708277</v>
      </c>
      <c r="E39" s="762"/>
      <c r="F39" s="763"/>
      <c r="G39" s="1017">
        <f>HCB!G11/HCB!G$13</f>
        <v>0.16380501888994686</v>
      </c>
      <c r="H39" s="1017">
        <f>HCB!H11/HCB!H$13</f>
        <v>0.1263297512383943</v>
      </c>
      <c r="I39" s="1018">
        <f>HCB!I11/HCB!I$13</f>
        <v>0.14388489208633093</v>
      </c>
      <c r="J39" s="1579">
        <v>0.17245867499674605</v>
      </c>
      <c r="K39" s="762"/>
      <c r="L39" s="762"/>
      <c r="M39" s="763"/>
      <c r="N39" s="1587">
        <v>0.16129032258064516</v>
      </c>
      <c r="O39" s="1587">
        <v>0.1232876712328767</v>
      </c>
      <c r="P39" s="1588">
        <v>0.14074074074074075</v>
      </c>
      <c r="Q39" s="733">
        <f>HCB!Q11/HCB!Q$13</f>
        <v>0.16107299764186675</v>
      </c>
      <c r="R39" s="734">
        <f>HCB!R11/HCB!R$13</f>
        <v>0.14507434976403458</v>
      </c>
      <c r="S39" s="735">
        <f>HCB!S11/HCB!S$13</f>
        <v>0.13441907122204522</v>
      </c>
      <c r="T39" s="736">
        <f>HCB!T11/HCB!T$13</f>
        <v>0.11199207135777997</v>
      </c>
      <c r="U39" s="737">
        <f>HCB!U11/HCB!U$13</f>
        <v>0.1528870720490547</v>
      </c>
      <c r="V39" s="738">
        <f>HCB!V11/HCB!V$13</f>
        <v>0.1234776827536188</v>
      </c>
      <c r="W39" s="738">
        <f>HCB!W11/HCB!W$13</f>
        <v>0.13730262947186367</v>
      </c>
    </row>
    <row r="40" spans="1:23" ht="16.5" customHeight="1" thickBot="1">
      <c r="A40" s="1959"/>
      <c r="B40" s="764" t="str">
        <f>IAB!B12</f>
        <v>直接輸出</v>
      </c>
      <c r="C40" s="1355">
        <f>HCB!C12/HCB!C$13</f>
        <v>0.010737992971495509</v>
      </c>
      <c r="D40" s="1356">
        <f>HCB!D12/HCB!D$13</f>
        <v>0.0122156942586237</v>
      </c>
      <c r="E40" s="765"/>
      <c r="F40" s="766"/>
      <c r="G40" s="1019">
        <f>HCB!G12/HCB!G$13</f>
        <v>0.011518260281967011</v>
      </c>
      <c r="H40" s="1019">
        <f>HCB!H12/HCB!H$13</f>
        <v>0.016917954686950166</v>
      </c>
      <c r="I40" s="1020">
        <f>HCB!I12/HCB!I$13</f>
        <v>0.014388489208633094</v>
      </c>
      <c r="J40" s="1580">
        <v>0.010737992971495509</v>
      </c>
      <c r="K40" s="765"/>
      <c r="L40" s="765"/>
      <c r="M40" s="766"/>
      <c r="N40" s="1589">
        <v>0.012903225806451613</v>
      </c>
      <c r="O40" s="1589">
        <v>0.01643835616438356</v>
      </c>
      <c r="P40" s="1590">
        <v>0.014814814814814815</v>
      </c>
      <c r="Q40" s="739">
        <f>HCB!Q12/HCB!Q$13</f>
        <v>0.02025964465793837</v>
      </c>
      <c r="R40" s="740">
        <f>HCB!R12/HCB!R$13</f>
        <v>0.01282138055055381</v>
      </c>
      <c r="S40" s="741">
        <f>HCB!S12/HCB!S$13</f>
        <v>0.013276686139139671</v>
      </c>
      <c r="T40" s="742">
        <f>HCB!T12/HCB!T$13</f>
        <v>0.010344400396432111</v>
      </c>
      <c r="U40" s="743">
        <f>HCB!U12/HCB!U$13</f>
        <v>0.016453755748594787</v>
      </c>
      <c r="V40" s="744">
        <f>HCB!V12/HCB!V$13</f>
        <v>0.011846121301864554</v>
      </c>
      <c r="W40" s="744">
        <f>HCB!W12/HCB!W$13</f>
        <v>0.014012106459981423</v>
      </c>
    </row>
    <row r="41" spans="1:23" ht="16.5" customHeight="1" thickBot="1" thickTop="1">
      <c r="A41" s="1957" t="s">
        <v>133</v>
      </c>
      <c r="B41" s="753" t="str">
        <f>IAB!A6</f>
        <v>日本</v>
      </c>
      <c r="C41" s="952">
        <f>'その他'!C6/'その他'!C$13</f>
        <v>0.5215580810271536</v>
      </c>
      <c r="D41" s="1358">
        <f>'その他'!D6/'その他'!D$13</f>
        <v>0.7580105094776607</v>
      </c>
      <c r="E41" s="467"/>
      <c r="F41" s="468"/>
      <c r="G41" s="1023">
        <f>'その他'!G6/'その他'!G$13</f>
        <v>0.6509456975354319</v>
      </c>
      <c r="H41" s="1023">
        <f>'その他'!H6/'その他'!H$13</f>
        <v>0.7879117633652641</v>
      </c>
      <c r="I41" s="1024">
        <f>'その他'!I6/'その他'!I$13</f>
        <v>0.7288135593220338</v>
      </c>
      <c r="J41" s="959">
        <v>0.5215580810271536</v>
      </c>
      <c r="K41" s="467"/>
      <c r="L41" s="467"/>
      <c r="M41" s="468"/>
      <c r="N41" s="1592">
        <v>0.5548387096774193</v>
      </c>
      <c r="O41" s="1592">
        <v>0.42142857142857143</v>
      </c>
      <c r="P41" s="960">
        <v>0.4915254237288136</v>
      </c>
      <c r="Q41" s="772">
        <f>'その他'!Q6/'その他'!Q13</f>
        <v>0.5126382612682517</v>
      </c>
      <c r="R41" s="774">
        <f>'その他'!R6/'その他'!R13</f>
        <v>0.5270652546080158</v>
      </c>
      <c r="S41" s="774">
        <f>'その他'!S6/'その他'!S13</f>
        <v>0.5690115640049028</v>
      </c>
      <c r="T41" s="777">
        <f>'その他'!T6/'その他'!T13</f>
        <v>0.5947718034574362</v>
      </c>
      <c r="U41" s="772">
        <f>'その他'!U6/'その他'!U13</f>
        <v>0.5203466075368514</v>
      </c>
      <c r="V41" s="772">
        <f>'その他'!V6/'その他'!V13</f>
        <v>0.5821978587507882</v>
      </c>
      <c r="W41" s="776">
        <f>'その他'!W6/'その他'!W13</f>
        <v>0.5519427683251168</v>
      </c>
    </row>
    <row r="42" spans="1:23" ht="16.5" customHeight="1">
      <c r="A42" s="1958"/>
      <c r="B42" s="770" t="str">
        <f>IAB!A7</f>
        <v>海外</v>
      </c>
      <c r="C42" s="950">
        <f>'その他'!C7/'その他'!C$13</f>
        <v>0.4784419189728464</v>
      </c>
      <c r="D42" s="1361">
        <f>'その他'!D7/'その他'!D$13</f>
        <v>0.24198949052233903</v>
      </c>
      <c r="E42" s="460"/>
      <c r="F42" s="461"/>
      <c r="G42" s="1013">
        <f>'その他'!G7/'その他'!G$13</f>
        <v>0.3490543024645679</v>
      </c>
      <c r="H42" s="1013">
        <f>'その他'!H7/'その他'!H$13</f>
        <v>0.21208823663473586</v>
      </c>
      <c r="I42" s="1014">
        <f>'その他'!I7/'その他'!I$13</f>
        <v>0.2711864406779661</v>
      </c>
      <c r="J42" s="955">
        <v>0.4784419189728464</v>
      </c>
      <c r="K42" s="460"/>
      <c r="L42" s="460"/>
      <c r="M42" s="461"/>
      <c r="N42" s="1584">
        <v>0.44516129032258067</v>
      </c>
      <c r="O42" s="1584">
        <v>0.5785714285714286</v>
      </c>
      <c r="P42" s="956">
        <v>0.5084745762711864</v>
      </c>
      <c r="Q42" s="462">
        <f>'その他'!Q7/'その他'!Q13</f>
        <v>0.48736173873174843</v>
      </c>
      <c r="R42" s="469">
        <f>'その他'!R7/'その他'!R13</f>
        <v>0.47293474539198394</v>
      </c>
      <c r="S42" s="469">
        <f>'その他'!S7/'その他'!S13</f>
        <v>0.43098843599509723</v>
      </c>
      <c r="T42" s="470">
        <f>'その他'!T7/'その他'!T13</f>
        <v>0.40522819654256376</v>
      </c>
      <c r="U42" s="462">
        <f>'その他'!U7/'その他'!U13</f>
        <v>0.4796533924631486</v>
      </c>
      <c r="V42" s="462">
        <f>'その他'!V7/'その他'!V13</f>
        <v>0.417802141249212</v>
      </c>
      <c r="W42" s="466">
        <f>'その他'!W7/'その他'!W13</f>
        <v>0.4480572316748832</v>
      </c>
    </row>
    <row r="43" spans="1:23" ht="16.5" customHeight="1">
      <c r="A43" s="1958"/>
      <c r="B43" s="767" t="str">
        <f>IAB!B8</f>
        <v>米州</v>
      </c>
      <c r="C43" s="1351">
        <f>'その他'!C8/'その他'!C$13</f>
        <v>0</v>
      </c>
      <c r="D43" s="1352">
        <f>'その他'!D8/'その他'!D$13</f>
        <v>0</v>
      </c>
      <c r="E43" s="768"/>
      <c r="F43" s="769"/>
      <c r="G43" s="1015">
        <f>'その他'!G8/'その他'!G$13</f>
        <v>0</v>
      </c>
      <c r="H43" s="1015">
        <f>'その他'!H8/'その他'!H$13</f>
        <v>0</v>
      </c>
      <c r="I43" s="1016">
        <f>'その他'!I8/'その他'!I$13</f>
        <v>0</v>
      </c>
      <c r="J43" s="1578">
        <v>0</v>
      </c>
      <c r="K43" s="768"/>
      <c r="L43" s="768"/>
      <c r="M43" s="769"/>
      <c r="N43" s="1585">
        <v>0</v>
      </c>
      <c r="O43" s="1585">
        <v>0</v>
      </c>
      <c r="P43" s="1586">
        <v>0</v>
      </c>
      <c r="Q43" s="745">
        <f>'その他'!Q8/'その他'!Q13</f>
        <v>0</v>
      </c>
      <c r="R43" s="747">
        <f>'その他'!R8/'その他'!R13</f>
        <v>0</v>
      </c>
      <c r="S43" s="747">
        <f>'その他'!S8/'その他'!S13</f>
        <v>0</v>
      </c>
      <c r="T43" s="780">
        <f>'その他'!T8/'その他'!T13</f>
        <v>0</v>
      </c>
      <c r="U43" s="745">
        <f>'その他'!U8/'その他'!U13</f>
        <v>0</v>
      </c>
      <c r="V43" s="745">
        <f>'その他'!V8/'その他'!V13</f>
        <v>0</v>
      </c>
      <c r="W43" s="750">
        <f>'その他'!W8/'その他'!W13</f>
        <v>0</v>
      </c>
    </row>
    <row r="44" spans="1:23" ht="16.5" customHeight="1">
      <c r="A44" s="1958"/>
      <c r="B44" s="761" t="str">
        <f>IAB!B9</f>
        <v>欧州</v>
      </c>
      <c r="C44" s="1353">
        <f>'その他'!C9/'その他'!C$13</f>
        <v>0</v>
      </c>
      <c r="D44" s="1354">
        <f>'その他'!D9/'その他'!D$13</f>
        <v>0</v>
      </c>
      <c r="E44" s="762"/>
      <c r="F44" s="763"/>
      <c r="G44" s="1017">
        <f>'その他'!G9/'その他'!G$13</f>
        <v>0</v>
      </c>
      <c r="H44" s="1017">
        <f>'その他'!H9/'その他'!H$13</f>
        <v>0</v>
      </c>
      <c r="I44" s="1018">
        <f>'その他'!I9/'その他'!I$13</f>
        <v>0</v>
      </c>
      <c r="J44" s="1579">
        <v>0</v>
      </c>
      <c r="K44" s="762"/>
      <c r="L44" s="762"/>
      <c r="M44" s="763"/>
      <c r="N44" s="1587">
        <v>0</v>
      </c>
      <c r="O44" s="1587">
        <v>0</v>
      </c>
      <c r="P44" s="1588">
        <v>0</v>
      </c>
      <c r="Q44" s="733">
        <f>'その他'!Q9/'その他'!Q13</f>
        <v>0</v>
      </c>
      <c r="R44" s="735">
        <f>'その他'!R9/'その他'!R13</f>
        <v>0</v>
      </c>
      <c r="S44" s="735">
        <f>'その他'!S9/'その他'!S13</f>
        <v>0</v>
      </c>
      <c r="T44" s="778">
        <f>'その他'!T9/'その他'!T13</f>
        <v>0</v>
      </c>
      <c r="U44" s="733">
        <f>'その他'!U9/'その他'!U13</f>
        <v>0</v>
      </c>
      <c r="V44" s="733">
        <f>'その他'!V9/'その他'!V13</f>
        <v>0</v>
      </c>
      <c r="W44" s="738">
        <f>'その他'!W9/'その他'!W13</f>
        <v>0</v>
      </c>
    </row>
    <row r="45" spans="1:23" ht="16.5" customHeight="1">
      <c r="A45" s="1958"/>
      <c r="B45" s="761" t="str">
        <f>IAB!B10</f>
        <v>東南アジア他 </v>
      </c>
      <c r="C45" s="1353">
        <f>'その他'!C10/'その他'!C$13</f>
        <v>0</v>
      </c>
      <c r="D45" s="1354">
        <f>'その他'!D10/'その他'!D$13</f>
        <v>0</v>
      </c>
      <c r="E45" s="762"/>
      <c r="F45" s="763"/>
      <c r="G45" s="1017">
        <f>'その他'!G10/'その他'!G$13</f>
        <v>0</v>
      </c>
      <c r="H45" s="1017">
        <f>'その他'!H10/'その他'!H$13</f>
        <v>0</v>
      </c>
      <c r="I45" s="1018">
        <f>'その他'!I10/'その他'!I$13</f>
        <v>0</v>
      </c>
      <c r="J45" s="1579">
        <v>0</v>
      </c>
      <c r="K45" s="762"/>
      <c r="L45" s="762"/>
      <c r="M45" s="763"/>
      <c r="N45" s="1587">
        <v>0</v>
      </c>
      <c r="O45" s="1587">
        <v>0</v>
      </c>
      <c r="P45" s="1588">
        <v>0</v>
      </c>
      <c r="Q45" s="733">
        <f>'その他'!Q10/'その他'!Q13</f>
        <v>0</v>
      </c>
      <c r="R45" s="735">
        <f>'その他'!R10/'その他'!R13</f>
        <v>0</v>
      </c>
      <c r="S45" s="735">
        <f>'その他'!S10/'その他'!S13</f>
        <v>0</v>
      </c>
      <c r="T45" s="778">
        <f>'その他'!T10/'その他'!T13</f>
        <v>0</v>
      </c>
      <c r="U45" s="733">
        <f>'その他'!U10/'その他'!U13</f>
        <v>0</v>
      </c>
      <c r="V45" s="733">
        <f>'その他'!V10/'その他'!V13</f>
        <v>0</v>
      </c>
      <c r="W45" s="738">
        <f>'その他'!W10/'その他'!W13</f>
        <v>0</v>
      </c>
    </row>
    <row r="46" spans="1:23" ht="16.5" customHeight="1">
      <c r="A46" s="1958"/>
      <c r="B46" s="761" t="str">
        <f>IAB!B11</f>
        <v>中華圏</v>
      </c>
      <c r="C46" s="1353">
        <f>'その他'!C11/'その他'!C$13</f>
        <v>0.45189554957924877</v>
      </c>
      <c r="D46" s="1354">
        <f>'その他'!D11/'その他'!D$13</f>
        <v>0.21729522035334325</v>
      </c>
      <c r="E46" s="762"/>
      <c r="F46" s="763"/>
      <c r="G46" s="1017">
        <f>'その他'!G11/'その他'!G$13</f>
        <v>0.32352140840627747</v>
      </c>
      <c r="H46" s="1017">
        <f>'その他'!H11/'その他'!H$13</f>
        <v>0.18674735933089476</v>
      </c>
      <c r="I46" s="1018">
        <f>'その他'!I11/'その他'!I$13</f>
        <v>0.2457627118644068</v>
      </c>
      <c r="J46" s="1579">
        <v>0.45189554957924877</v>
      </c>
      <c r="K46" s="762"/>
      <c r="L46" s="762"/>
      <c r="M46" s="763"/>
      <c r="N46" s="1587">
        <v>0.42258064516129035</v>
      </c>
      <c r="O46" s="1587">
        <v>0.5321428571428571</v>
      </c>
      <c r="P46" s="1588">
        <v>0.4745762711864407</v>
      </c>
      <c r="Q46" s="733">
        <f>'その他'!Q11/'その他'!Q13</f>
        <v>0.46602933039539324</v>
      </c>
      <c r="R46" s="735">
        <f>'その他'!R11/'その他'!R13</f>
        <v>0.4485750828102222</v>
      </c>
      <c r="S46" s="735">
        <f>'その他'!S11/'その他'!S13</f>
        <v>0.4053202777712595</v>
      </c>
      <c r="T46" s="778">
        <f>'その他'!T11/'その他'!T13</f>
        <v>0.374647884750313</v>
      </c>
      <c r="U46" s="733">
        <f>'その他'!U11/'その他'!U13</f>
        <v>0.45670352140139203</v>
      </c>
      <c r="V46" s="733">
        <f>'その他'!V11/'その他'!V13</f>
        <v>0.38961952251698106</v>
      </c>
      <c r="W46" s="738">
        <f>'その他'!W11/'その他'!W13</f>
        <v>0.4224342580725029</v>
      </c>
    </row>
    <row r="47" spans="1:23" ht="16.5" customHeight="1" thickBot="1">
      <c r="A47" s="1959"/>
      <c r="B47" s="764" t="str">
        <f>IAB!B12</f>
        <v>直接輸出</v>
      </c>
      <c r="C47" s="1355">
        <f>'その他'!C12/'その他'!C$13</f>
        <v>0.02654636939359764</v>
      </c>
      <c r="D47" s="1356">
        <f>'その他'!D12/'その他'!D$13</f>
        <v>0.024694270168995735</v>
      </c>
      <c r="E47" s="765"/>
      <c r="F47" s="766"/>
      <c r="G47" s="1019">
        <f>'その他'!G12/'その他'!G$13</f>
        <v>0.025532894058290477</v>
      </c>
      <c r="H47" s="1019">
        <f>'その他'!H12/'その他'!H$13</f>
        <v>0.025340877303841085</v>
      </c>
      <c r="I47" s="1020">
        <f>'その他'!I12/'その他'!I$13</f>
        <v>0.025423728813559324</v>
      </c>
      <c r="J47" s="1580">
        <v>0.02654636939359764</v>
      </c>
      <c r="K47" s="765"/>
      <c r="L47" s="765"/>
      <c r="M47" s="766"/>
      <c r="N47" s="1589">
        <v>0.02258064516129032</v>
      </c>
      <c r="O47" s="1589">
        <v>0.04642857142857143</v>
      </c>
      <c r="P47" s="1590">
        <v>0.03389830508474576</v>
      </c>
      <c r="Q47" s="739">
        <f>'その他'!Q12/'その他'!Q13</f>
        <v>0.02133240833635517</v>
      </c>
      <c r="R47" s="741">
        <f>'その他'!R12/'その他'!R13</f>
        <v>0.02435966258176185</v>
      </c>
      <c r="S47" s="741">
        <f>'その他'!S12/'その他'!S13</f>
        <v>0.02566815822383767</v>
      </c>
      <c r="T47" s="779">
        <f>'その他'!T12/'その他'!T13</f>
        <v>0.03058031179225086</v>
      </c>
      <c r="U47" s="739">
        <f>'その他'!U12/'その他'!U13</f>
        <v>0.022949871061756586</v>
      </c>
      <c r="V47" s="739">
        <f>'その他'!V12/'その他'!V13</f>
        <v>0.028182618732230904</v>
      </c>
      <c r="W47" s="744">
        <f>'その他'!W12/'その他'!W13</f>
        <v>0.02562297360238027</v>
      </c>
    </row>
    <row r="48" spans="1:23" ht="16.5" customHeight="1" thickBot="1" thickTop="1">
      <c r="A48" s="1960" t="s">
        <v>134</v>
      </c>
      <c r="B48" s="753" t="str">
        <f>IAB!A6</f>
        <v>日本</v>
      </c>
      <c r="C48" s="952">
        <f>'消去調整他'!C6/'消去調整他'!C$13</f>
        <v>0.804483188044832</v>
      </c>
      <c r="D48" s="1358">
        <f>'消去調整他'!D6/'消去調整他'!D$13</f>
        <v>0.8442211055276381</v>
      </c>
      <c r="E48" s="467"/>
      <c r="F48" s="468"/>
      <c r="G48" s="1023">
        <f>'消去調整他'!G6/'消去調整他'!G$13</f>
        <v>0.8214285714285714</v>
      </c>
      <c r="H48" s="1023">
        <f>'消去調整他'!H6/'消去調整他'!H$13</f>
        <v>0.8303571428571429</v>
      </c>
      <c r="I48" s="1024">
        <f>'消去調整他'!I6/'消去調整他'!I$13</f>
        <v>0.8333333333333334</v>
      </c>
      <c r="J48" s="959">
        <v>0.804483188044832</v>
      </c>
      <c r="K48" s="467"/>
      <c r="L48" s="467"/>
      <c r="M48" s="468"/>
      <c r="N48" s="1592">
        <v>1</v>
      </c>
      <c r="O48" s="1592">
        <v>1</v>
      </c>
      <c r="P48" s="960">
        <v>1</v>
      </c>
      <c r="Q48" s="772">
        <f>'消去調整他'!Q6/'消去調整他'!Q$13</f>
        <v>0.8136219006963014</v>
      </c>
      <c r="R48" s="773">
        <f>'消去調整他'!R6/'消去調整他'!R$13</f>
        <v>0.791482274489832</v>
      </c>
      <c r="S48" s="774">
        <f>'消去調整他'!S6/'消去調整他'!S$13</f>
        <v>0.8571946795646916</v>
      </c>
      <c r="T48" s="438">
        <f>'消去調整他'!T6/'消去調整他'!T$13</f>
        <v>0.47882441600922776</v>
      </c>
      <c r="U48" s="775">
        <f>'消去調整他'!U6/'消去調整他'!U$13</f>
        <v>0.8594229588704727</v>
      </c>
      <c r="V48" s="776">
        <f>'消去調整他'!V6/'消去調整他'!V$13</f>
        <v>0.6293473578144431</v>
      </c>
      <c r="W48" s="776">
        <f>'消去調整他'!W6/'消去調整他'!W$13</f>
        <v>0.7236842105263158</v>
      </c>
    </row>
    <row r="49" spans="1:23" ht="16.5" customHeight="1">
      <c r="A49" s="1958"/>
      <c r="B49" s="770" t="str">
        <f>IAB!A7</f>
        <v>海外</v>
      </c>
      <c r="C49" s="950">
        <f>'消去調整他'!C7/'消去調整他'!C$13</f>
        <v>0.19551681195516815</v>
      </c>
      <c r="D49" s="1350">
        <f>'消去調整他'!D7/'消去調整他'!D$13</f>
        <v>0.15996649916247901</v>
      </c>
      <c r="E49" s="460"/>
      <c r="F49" s="461"/>
      <c r="G49" s="1013">
        <f>'消去調整他'!G7/'消去調整他'!G$13</f>
        <v>0.18035714285714285</v>
      </c>
      <c r="H49" s="1013">
        <f>'消去調整他'!H7/'消去調整他'!H$13</f>
        <v>0.16964285714285715</v>
      </c>
      <c r="I49" s="1014">
        <f>'消去調整他'!I7/'消去調整他'!I$13</f>
        <v>0.16666666666666666</v>
      </c>
      <c r="J49" s="955">
        <v>0.19551681195516815</v>
      </c>
      <c r="K49" s="460"/>
      <c r="L49" s="460"/>
      <c r="M49" s="461"/>
      <c r="N49" s="1584">
        <v>0</v>
      </c>
      <c r="O49" s="1584">
        <v>0</v>
      </c>
      <c r="P49" s="956">
        <v>0</v>
      </c>
      <c r="Q49" s="462">
        <f>'消去調整他'!Q7/'消去調整他'!Q$13</f>
        <v>0.18775890016068492</v>
      </c>
      <c r="R49" s="463">
        <f>'消去調整他'!R7/'消去調整他'!R$13</f>
        <v>0.20851772551016803</v>
      </c>
      <c r="S49" s="469">
        <f>'消去調整他'!S7/'消去調整他'!S$13</f>
        <v>0.14268440145102781</v>
      </c>
      <c r="T49" s="464">
        <f>'消去調整他'!T7/'消去調整他'!T$13</f>
        <v>0.5211755839907724</v>
      </c>
      <c r="U49" s="465">
        <f>'消去調整他'!U7/'消去調整他'!U$13</f>
        <v>0.1645181092694905</v>
      </c>
      <c r="V49" s="466">
        <f>'消去調整他'!V7/'消去調整他'!V$13</f>
        <v>0.3706526421855569</v>
      </c>
      <c r="W49" s="466">
        <f>'消去調整他'!W7/'消去調整他'!W$13</f>
        <v>0.27332716289473674</v>
      </c>
    </row>
    <row r="50" spans="1:23" ht="16.5" customHeight="1">
      <c r="A50" s="1958"/>
      <c r="B50" s="767" t="str">
        <f>IAB!B8</f>
        <v>米州</v>
      </c>
      <c r="C50" s="1351">
        <f>'消去調整他'!C8/'消去調整他'!C$13</f>
        <v>-0.0006226650062266502</v>
      </c>
      <c r="D50" s="1352">
        <f>'消去調整他'!D8/'消去調整他'!D$13</f>
        <v>0.0008375209380234505</v>
      </c>
      <c r="E50" s="768"/>
      <c r="F50" s="769"/>
      <c r="G50" s="1015">
        <f>'消去調整他'!G8/'消去調整他'!G$13</f>
        <v>0</v>
      </c>
      <c r="H50" s="1015">
        <f>'消去調整他'!H8/'消去調整他'!H$13</f>
        <v>0</v>
      </c>
      <c r="I50" s="1016">
        <f>'消去調整他'!I8/'消去調整他'!I$13</f>
        <v>0</v>
      </c>
      <c r="J50" s="1578">
        <v>-0.0006226650062266502</v>
      </c>
      <c r="K50" s="768"/>
      <c r="L50" s="768"/>
      <c r="M50" s="769"/>
      <c r="N50" s="1585">
        <v>0</v>
      </c>
      <c r="O50" s="1585">
        <v>0</v>
      </c>
      <c r="P50" s="1586">
        <v>0</v>
      </c>
      <c r="Q50" s="745">
        <f>'消去調整他'!Q8/'消去調整他'!Q$13</f>
        <v>0</v>
      </c>
      <c r="R50" s="746">
        <f>'消去調整他'!R8/'消去調整他'!R$13</f>
        <v>0</v>
      </c>
      <c r="S50" s="747">
        <f>'消去調整他'!S8/'消去調整他'!S$13</f>
        <v>0</v>
      </c>
      <c r="T50" s="748">
        <f>'消去調整他'!T8/'消去調整他'!T$13</f>
        <v>0.3649424907052978</v>
      </c>
      <c r="U50" s="749">
        <f>'消去調整他'!U8/'消去調整他'!U$13</f>
        <v>0</v>
      </c>
      <c r="V50" s="750">
        <f>'消去調整他'!V8/'消去調整他'!V$13</f>
        <v>0.2198011392335363</v>
      </c>
      <c r="W50" s="750">
        <f>'消去調整他'!W8/'消去調整他'!W$13</f>
        <v>0.12026315789473685</v>
      </c>
    </row>
    <row r="51" spans="1:23" ht="16.5" customHeight="1">
      <c r="A51" s="1958"/>
      <c r="B51" s="761" t="str">
        <f>IAB!B9</f>
        <v>欧州</v>
      </c>
      <c r="C51" s="1353">
        <f>'消去調整他'!C9/'消去調整他'!C$13</f>
        <v>0</v>
      </c>
      <c r="D51" s="1354">
        <f>'消去調整他'!D9/'消去調整他'!D$13</f>
        <v>0</v>
      </c>
      <c r="E51" s="762"/>
      <c r="F51" s="763"/>
      <c r="G51" s="1017">
        <f>'消去調整他'!G9/'消去調整他'!G$13</f>
        <v>0</v>
      </c>
      <c r="H51" s="1017">
        <f>'消去調整他'!H9/'消去調整他'!H$13</f>
        <v>0</v>
      </c>
      <c r="I51" s="1018">
        <f>'消去調整他'!I9/'消去調整他'!I$13</f>
        <v>0</v>
      </c>
      <c r="J51" s="1579">
        <v>0</v>
      </c>
      <c r="K51" s="762"/>
      <c r="L51" s="762"/>
      <c r="M51" s="763"/>
      <c r="N51" s="1587">
        <v>0</v>
      </c>
      <c r="O51" s="1587">
        <v>0</v>
      </c>
      <c r="P51" s="1588">
        <v>0</v>
      </c>
      <c r="Q51" s="733">
        <f>'消去調整他'!Q9/'消去調整他'!Q$13</f>
        <v>0</v>
      </c>
      <c r="R51" s="734">
        <f>'消去調整他'!R9/'消去調整他'!R$13</f>
        <v>0</v>
      </c>
      <c r="S51" s="735">
        <f>'消去調整他'!S9/'消去調整他'!S$13</f>
        <v>0</v>
      </c>
      <c r="T51" s="736">
        <f>'消去調整他'!T9/'消去調整他'!T$13</f>
        <v>0</v>
      </c>
      <c r="U51" s="737">
        <f>'消去調整他'!U9/'消去調整他'!U$13</f>
        <v>0</v>
      </c>
      <c r="V51" s="738">
        <f>'消去調整他'!V9/'消去調整他'!V$13</f>
        <v>0</v>
      </c>
      <c r="W51" s="738">
        <f>'消去調整他'!W9/'消去調整他'!W$13</f>
        <v>0</v>
      </c>
    </row>
    <row r="52" spans="1:23" ht="16.5" customHeight="1">
      <c r="A52" s="1958"/>
      <c r="B52" s="761" t="str">
        <f>IAB!B10</f>
        <v>東南アジア他 </v>
      </c>
      <c r="C52" s="1353">
        <f>'消去調整他'!C10/'消去調整他'!C$13</f>
        <v>0</v>
      </c>
      <c r="D52" s="1354">
        <f>'消去調整他'!D10/'消去調整他'!D$13</f>
        <v>0</v>
      </c>
      <c r="E52" s="762"/>
      <c r="F52" s="763"/>
      <c r="G52" s="1017">
        <f>'消去調整他'!G10/'消去調整他'!G$13</f>
        <v>0</v>
      </c>
      <c r="H52" s="1017">
        <f>'消去調整他'!H10/'消去調整他'!H$13</f>
        <v>0.005952380952380952</v>
      </c>
      <c r="I52" s="1018">
        <f>'消去調整他'!I10/'消去調整他'!I$13</f>
        <v>0</v>
      </c>
      <c r="J52" s="1579">
        <v>0</v>
      </c>
      <c r="K52" s="762"/>
      <c r="L52" s="762"/>
      <c r="M52" s="763"/>
      <c r="N52" s="1587">
        <v>0</v>
      </c>
      <c r="O52" s="1587">
        <v>0</v>
      </c>
      <c r="P52" s="1588">
        <v>0</v>
      </c>
      <c r="Q52" s="733">
        <f>'消去調整他'!Q10/'消去調整他'!Q$13</f>
        <v>0.008647907072037312</v>
      </c>
      <c r="R52" s="734">
        <f>'消去調整他'!R10/'消去調整他'!R$13</f>
        <v>0.06937838539077612</v>
      </c>
      <c r="S52" s="735">
        <f>'消去調整他'!S10/'消去調整他'!S$13</f>
        <v>0.042926239419588876</v>
      </c>
      <c r="T52" s="736">
        <f>'消去調整他'!T10/'消去調整他'!T$13</f>
        <v>0.0455179911820612</v>
      </c>
      <c r="U52" s="737">
        <f>'消去調整他'!U10/'消去調整他'!U$13</f>
        <v>0.03959484346224678</v>
      </c>
      <c r="V52" s="738">
        <f>'消去調整他'!V10/'消去調整他'!V$13</f>
        <v>0.044489289669807676</v>
      </c>
      <c r="W52" s="738">
        <f>'消去調整他'!W10/'消去調整他'!W$13</f>
        <v>0.041315789473684215</v>
      </c>
    </row>
    <row r="53" spans="1:23" ht="16.5" customHeight="1">
      <c r="A53" s="1958"/>
      <c r="B53" s="761" t="str">
        <f>IAB!B11</f>
        <v>中華圏</v>
      </c>
      <c r="C53" s="1353">
        <f>'消去調整他'!C11/'消去調整他'!C$13</f>
        <v>0.20174346201743465</v>
      </c>
      <c r="D53" s="1354">
        <f>'消去調整他'!D11/'消去調整他'!D$13</f>
        <v>0.1515912897822445</v>
      </c>
      <c r="E53" s="762"/>
      <c r="F53" s="763"/>
      <c r="G53" s="1017">
        <f>'消去調整他'!G11/'消去調整他'!G$13</f>
        <v>0.18035714285714285</v>
      </c>
      <c r="H53" s="1017">
        <f>'消去調整他'!H11/'消去調整他'!H$13</f>
        <v>0.1636904761904762</v>
      </c>
      <c r="I53" s="1018">
        <f>'消去調整他'!I11/'消去調整他'!I$13</f>
        <v>0.16666666666666666</v>
      </c>
      <c r="J53" s="1579">
        <v>0.20174346201743465</v>
      </c>
      <c r="K53" s="762"/>
      <c r="L53" s="762"/>
      <c r="M53" s="763"/>
      <c r="N53" s="1587">
        <v>0</v>
      </c>
      <c r="O53" s="1587">
        <v>0</v>
      </c>
      <c r="P53" s="1588">
        <v>0</v>
      </c>
      <c r="Q53" s="733">
        <f>'消去調整他'!Q11/'消去調整他'!Q$13</f>
        <v>0.11015188809426849</v>
      </c>
      <c r="R53" s="734">
        <f>'消去調整他'!R11/'消去調整他'!R$13</f>
        <v>0.1391393401193919</v>
      </c>
      <c r="S53" s="735">
        <f>'消去調整他'!S11/'消去調整他'!S$13</f>
        <v>0.09975816203143893</v>
      </c>
      <c r="T53" s="736">
        <f>'消去調整他'!T11/'消去調整他'!T$13</f>
        <v>0.1106049633381361</v>
      </c>
      <c r="U53" s="737">
        <f>'消去調整他'!U11/'消去調整他'!U$13</f>
        <v>0.12492326580724372</v>
      </c>
      <c r="V53" s="738">
        <f>'消去調整他'!V11/'消去調整他'!V$13</f>
        <v>0.10629587782745423</v>
      </c>
      <c r="W53" s="738">
        <f>'消去調整他'!W11/'消去調整他'!W$13</f>
        <v>0.1117119203947368</v>
      </c>
    </row>
    <row r="54" spans="1:23" ht="16.5" customHeight="1" thickBot="1">
      <c r="A54" s="1961"/>
      <c r="B54" s="789" t="str">
        <f>IAB!B12</f>
        <v>直接輸出</v>
      </c>
      <c r="C54" s="1362">
        <f>'消去調整他'!C12/'消去調整他'!C$13</f>
        <v>0</v>
      </c>
      <c r="D54" s="1363">
        <f>'消去調整他'!D12/'消去調整他'!D$13</f>
        <v>0</v>
      </c>
      <c r="E54" s="781"/>
      <c r="F54" s="782"/>
      <c r="G54" s="1027">
        <f>'消去調整他'!G12/'消去調整他'!G$13</f>
        <v>0</v>
      </c>
      <c r="H54" s="1027">
        <f>'消去調整他'!H12/'消去調整他'!H$13</f>
        <v>0</v>
      </c>
      <c r="I54" s="1028">
        <f>'消去調整他'!I12/'消去調整他'!I$13</f>
        <v>0</v>
      </c>
      <c r="J54" s="1582">
        <v>0</v>
      </c>
      <c r="K54" s="781"/>
      <c r="L54" s="781"/>
      <c r="M54" s="782"/>
      <c r="N54" s="1595">
        <v>0</v>
      </c>
      <c r="O54" s="1595">
        <v>0</v>
      </c>
      <c r="P54" s="1596">
        <v>0</v>
      </c>
      <c r="Q54" s="783">
        <f>'消去調整他'!Q12/'消去調整他'!Q$13</f>
        <v>0</v>
      </c>
      <c r="R54" s="784">
        <f>'消去調整他'!R12/'消去調整他'!R$13</f>
        <v>0</v>
      </c>
      <c r="S54" s="785">
        <f>'消去調整他'!S12/'消去調整他'!S$13</f>
        <v>0</v>
      </c>
      <c r="T54" s="786">
        <f>'消去調整他'!T12/'消去調整他'!T$13</f>
        <v>0.00011013876527726178</v>
      </c>
      <c r="U54" s="787">
        <f>'消去調整他'!U12/'消去調整他'!U$13</f>
        <v>0</v>
      </c>
      <c r="V54" s="788">
        <f>'消去調整他'!V12/'消去調整他'!V$13</f>
        <v>6.63354547587236E-05</v>
      </c>
      <c r="W54" s="788">
        <f>'消去調整他'!W12/'消去調整他'!W$13</f>
        <v>3.629513157887375E-05</v>
      </c>
    </row>
  </sheetData>
  <mergeCells count="19">
    <mergeCell ref="C2:I2"/>
    <mergeCell ref="C3:I3"/>
    <mergeCell ref="Q2:W2"/>
    <mergeCell ref="Q3:W3"/>
    <mergeCell ref="J2:P2"/>
    <mergeCell ref="J3:P3"/>
    <mergeCell ref="A5:B5"/>
    <mergeCell ref="A4:B4"/>
    <mergeCell ref="A3:B3"/>
    <mergeCell ref="Q4:W4"/>
    <mergeCell ref="C4:I4"/>
    <mergeCell ref="J4:P4"/>
    <mergeCell ref="A34:A40"/>
    <mergeCell ref="A41:A47"/>
    <mergeCell ref="A48:A54"/>
    <mergeCell ref="A6:A12"/>
    <mergeCell ref="A13:A19"/>
    <mergeCell ref="A20:A26"/>
    <mergeCell ref="A27:A33"/>
  </mergeCells>
  <printOptions/>
  <pageMargins left="0.53" right="0.2755905511811024" top="0.2" bottom="0.2" header="0.2" footer="0.2"/>
  <pageSetup horizontalDpi="600" verticalDpi="600" orientation="landscape" paperSize="9" scale="68" r:id="rId2"/>
  <headerFooter alignWithMargins="0">
    <oddFooter>&amp;C１２&amp;R2012年度 第2四半期　データ集 売上CP別・地域別構成比</oddFooter>
  </headerFooter>
  <drawing r:id="rId1"/>
</worksheet>
</file>

<file path=xl/worksheets/sheet13.xml><?xml version="1.0" encoding="utf-8"?>
<worksheet xmlns="http://schemas.openxmlformats.org/spreadsheetml/2006/main" xmlns:r="http://schemas.openxmlformats.org/officeDocument/2006/relationships">
  <sheetPr codeName="Sheet13"/>
  <dimension ref="A1:W28"/>
  <sheetViews>
    <sheetView zoomScale="75" zoomScaleNormal="75" workbookViewId="0" topLeftCell="A1">
      <selection activeCell="A1" sqref="A1"/>
    </sheetView>
  </sheetViews>
  <sheetFormatPr defaultColWidth="9.00390625" defaultRowHeight="13.5"/>
  <cols>
    <col min="1" max="1" width="8.625" style="30" customWidth="1"/>
    <col min="2" max="16" width="8.75390625" style="30" customWidth="1"/>
    <col min="17" max="17" width="8.625" style="30" customWidth="1"/>
    <col min="18" max="18" width="8.875" style="30" customWidth="1"/>
    <col min="19" max="19" width="8.625" style="30" customWidth="1"/>
    <col min="20" max="20" width="9.375" style="30" customWidth="1"/>
    <col min="21" max="21" width="9.50390625" style="30" customWidth="1"/>
    <col min="22" max="23" width="8.625" style="30" customWidth="1"/>
    <col min="24" max="16384" width="9.00390625" style="30" customWidth="1"/>
  </cols>
  <sheetData>
    <row r="1" spans="1:23" s="28" customFormat="1" ht="21.75" customHeight="1" thickBot="1">
      <c r="A1" s="1610"/>
      <c r="B1" s="26"/>
      <c r="C1" s="26"/>
      <c r="D1" s="1608"/>
      <c r="E1" s="1608"/>
      <c r="F1" s="26"/>
      <c r="G1" s="26"/>
      <c r="H1" s="26"/>
      <c r="I1" s="26"/>
      <c r="J1" s="26"/>
      <c r="K1" s="26"/>
      <c r="L1" s="26"/>
      <c r="M1" s="26"/>
      <c r="N1" s="26"/>
      <c r="O1" s="26"/>
      <c r="P1" s="26"/>
      <c r="Q1" s="26"/>
      <c r="R1" s="26"/>
      <c r="S1" s="26"/>
      <c r="T1" s="26"/>
      <c r="U1" s="26"/>
      <c r="V1" s="26"/>
      <c r="W1" s="27" t="s">
        <v>0</v>
      </c>
    </row>
    <row r="2" spans="1:23" ht="21.75" customHeight="1">
      <c r="A2" s="11"/>
      <c r="B2" s="117"/>
      <c r="C2" s="1856" t="str">
        <f>'全社連結PL'!C2</f>
        <v>2012年度　</v>
      </c>
      <c r="D2" s="1857"/>
      <c r="E2" s="1857"/>
      <c r="F2" s="1857"/>
      <c r="G2" s="1857"/>
      <c r="H2" s="1857"/>
      <c r="I2" s="1885"/>
      <c r="J2" s="1851" t="str">
        <f>'全社連結PL'!J2</f>
        <v>2012年度</v>
      </c>
      <c r="K2" s="1851"/>
      <c r="L2" s="1851"/>
      <c r="M2" s="1851"/>
      <c r="N2" s="1851"/>
      <c r="O2" s="1851"/>
      <c r="P2" s="1962"/>
      <c r="Q2" s="1910" t="str">
        <f>'全社連結PL'!Q2</f>
        <v>2011年度</v>
      </c>
      <c r="R2" s="1897"/>
      <c r="S2" s="1897"/>
      <c r="T2" s="1897"/>
      <c r="U2" s="1897"/>
      <c r="V2" s="1897"/>
      <c r="W2" s="1898"/>
    </row>
    <row r="3" spans="1:23" ht="21.75" customHeight="1">
      <c r="A3" s="1966" t="s">
        <v>177</v>
      </c>
      <c r="B3" s="1846"/>
      <c r="C3" s="1859" t="str">
        <f>'全社連結PL'!C3</f>
        <v>上期実績及び見通し</v>
      </c>
      <c r="D3" s="1860"/>
      <c r="E3" s="1860"/>
      <c r="F3" s="1860"/>
      <c r="G3" s="1860"/>
      <c r="H3" s="1860"/>
      <c r="I3" s="1886"/>
      <c r="J3" s="1912" t="str">
        <f>'全社連結PL'!J3</f>
        <v>1Q実績及び前回見通し</v>
      </c>
      <c r="K3" s="1854"/>
      <c r="L3" s="1854"/>
      <c r="M3" s="1854"/>
      <c r="N3" s="1854"/>
      <c r="O3" s="1854"/>
      <c r="P3" s="1963"/>
      <c r="Q3" s="1911" t="str">
        <f>'全社連結PL'!Q3</f>
        <v>実績</v>
      </c>
      <c r="R3" s="1900"/>
      <c r="S3" s="1900"/>
      <c r="T3" s="1900"/>
      <c r="U3" s="1900"/>
      <c r="V3" s="1900"/>
      <c r="W3" s="1901"/>
    </row>
    <row r="4" spans="1:23" ht="21.75" customHeight="1" thickBot="1">
      <c r="A4" s="1967"/>
      <c r="B4" s="1840"/>
      <c r="C4" s="1879" t="str">
        <f>'全社連結PL'!$C$4</f>
        <v>(2012年10月30日発表)</v>
      </c>
      <c r="D4" s="1880"/>
      <c r="E4" s="1833"/>
      <c r="F4" s="1880"/>
      <c r="G4" s="1880"/>
      <c r="H4" s="1833"/>
      <c r="I4" s="1884"/>
      <c r="J4" s="1908" t="str">
        <f>IAB!$J$4</f>
        <v>(2012年7月30日発表)</v>
      </c>
      <c r="K4" s="1829"/>
      <c r="L4" s="1829"/>
      <c r="M4" s="1829"/>
      <c r="N4" s="1830"/>
      <c r="O4" s="1830"/>
      <c r="P4" s="1830"/>
      <c r="Q4" s="1909"/>
      <c r="R4" s="1895"/>
      <c r="S4" s="1882"/>
      <c r="T4" s="1895"/>
      <c r="U4" s="1895"/>
      <c r="V4" s="1882"/>
      <c r="W4" s="1896"/>
    </row>
    <row r="5" spans="1:23" ht="21.75" customHeight="1" thickBot="1">
      <c r="A5" s="1915" t="str">
        <f>'売上CP別'!$A$5</f>
        <v>実績・見通し</v>
      </c>
      <c r="B5" s="1951"/>
      <c r="C5" s="882" t="str">
        <f>'全社連結PL'!C5</f>
        <v>第1A</v>
      </c>
      <c r="D5" s="113" t="str">
        <f>'全社連結PL'!D5</f>
        <v>第2A</v>
      </c>
      <c r="E5" s="114" t="str">
        <f>'全社連結PL'!E5</f>
        <v>第3E</v>
      </c>
      <c r="F5" s="57" t="str">
        <f>'全社連結PL'!F5</f>
        <v>第4E</v>
      </c>
      <c r="G5" s="9" t="str">
        <f>'全社連結PL'!G5</f>
        <v>上期A</v>
      </c>
      <c r="H5" s="10" t="str">
        <f>'全社連結PL'!H5</f>
        <v>下期E</v>
      </c>
      <c r="I5" s="9" t="str">
        <f>'全社連結PL'!I5</f>
        <v>通期E</v>
      </c>
      <c r="J5" s="895" t="str">
        <f>'全社連結PL'!J5</f>
        <v>第1A</v>
      </c>
      <c r="K5" s="134" t="str">
        <f>'全社連結PL'!K5</f>
        <v>第2E</v>
      </c>
      <c r="L5" s="132" t="str">
        <f>'全社連結PL'!L5</f>
        <v>第3E</v>
      </c>
      <c r="M5" s="134" t="str">
        <f>'全社連結PL'!M5</f>
        <v>第4E</v>
      </c>
      <c r="N5" s="135" t="str">
        <f>'全社連結PL'!N5</f>
        <v>上期E</v>
      </c>
      <c r="O5" s="161" t="str">
        <f>'全社連結PL'!O5</f>
        <v>下期E</v>
      </c>
      <c r="P5" s="897" t="str">
        <f>'全社連結PL'!P5</f>
        <v>通期E</v>
      </c>
      <c r="Q5" s="92" t="s">
        <v>33</v>
      </c>
      <c r="R5" s="2" t="s">
        <v>44</v>
      </c>
      <c r="S5" s="79" t="s">
        <v>35</v>
      </c>
      <c r="T5" s="6" t="s">
        <v>36</v>
      </c>
      <c r="U5" s="7" t="s">
        <v>34</v>
      </c>
      <c r="V5" s="106" t="s">
        <v>37</v>
      </c>
      <c r="W5" s="7" t="s">
        <v>38</v>
      </c>
    </row>
    <row r="6" spans="1:23" ht="21.75" customHeight="1" thickTop="1">
      <c r="A6" s="1917" t="s">
        <v>128</v>
      </c>
      <c r="B6" s="1928"/>
      <c r="C6" s="1268">
        <f>IAB!$C$16</f>
        <v>77.6</v>
      </c>
      <c r="D6" s="1278">
        <f>IAB!$D$16</f>
        <v>69.48</v>
      </c>
      <c r="E6" s="1735"/>
      <c r="F6" s="1736"/>
      <c r="G6" s="1269">
        <f>IAB!$G$16</f>
        <v>147.08</v>
      </c>
      <c r="H6" s="1270">
        <f>IAB!$H$16</f>
        <v>187.92</v>
      </c>
      <c r="I6" s="1269">
        <f>IAB!$I$16</f>
        <v>335</v>
      </c>
      <c r="J6" s="1597">
        <v>77.6</v>
      </c>
      <c r="K6" s="386"/>
      <c r="L6" s="386"/>
      <c r="M6" s="387"/>
      <c r="N6" s="1763">
        <v>155</v>
      </c>
      <c r="O6" s="1597">
        <v>195</v>
      </c>
      <c r="P6" s="1764">
        <v>350</v>
      </c>
      <c r="Q6" s="365">
        <v>123.61</v>
      </c>
      <c r="R6" s="366">
        <v>90.52</v>
      </c>
      <c r="S6" s="367">
        <v>63.51</v>
      </c>
      <c r="T6" s="368">
        <v>55.64</v>
      </c>
      <c r="U6" s="369">
        <v>214.13</v>
      </c>
      <c r="V6" s="368">
        <v>119.15</v>
      </c>
      <c r="W6" s="369">
        <v>333.28</v>
      </c>
    </row>
    <row r="7" spans="1:23" ht="21.75" customHeight="1">
      <c r="A7" s="1922" t="s">
        <v>129</v>
      </c>
      <c r="B7" s="1923"/>
      <c r="C7" s="1271">
        <f>EMC!$C$16</f>
        <v>20.45</v>
      </c>
      <c r="D7" s="1279">
        <f>EMC!$D$16</f>
        <v>11.65</v>
      </c>
      <c r="E7" s="1737"/>
      <c r="F7" s="1738"/>
      <c r="G7" s="1272">
        <f>EMC!$G$16</f>
        <v>32.1</v>
      </c>
      <c r="H7" s="1273">
        <f>EMC!$H$16</f>
        <v>47.9</v>
      </c>
      <c r="I7" s="1272">
        <f>EMC!$I$16</f>
        <v>80</v>
      </c>
      <c r="J7" s="1598">
        <v>20.45</v>
      </c>
      <c r="K7" s="388"/>
      <c r="L7" s="388"/>
      <c r="M7" s="389"/>
      <c r="N7" s="1765">
        <v>25</v>
      </c>
      <c r="O7" s="1598">
        <v>55</v>
      </c>
      <c r="P7" s="1766">
        <v>80</v>
      </c>
      <c r="Q7" s="261">
        <v>23.28</v>
      </c>
      <c r="R7" s="370">
        <v>18.24</v>
      </c>
      <c r="S7" s="263">
        <v>17.49</v>
      </c>
      <c r="T7" s="262">
        <v>13.39</v>
      </c>
      <c r="U7" s="264">
        <v>41.52</v>
      </c>
      <c r="V7" s="262">
        <v>30.88</v>
      </c>
      <c r="W7" s="264">
        <v>72.4</v>
      </c>
    </row>
    <row r="8" spans="1:23" ht="21.75" customHeight="1">
      <c r="A8" s="1922" t="s">
        <v>130</v>
      </c>
      <c r="B8" s="1923"/>
      <c r="C8" s="1268">
        <f>AEC!$C$16</f>
        <v>15.17</v>
      </c>
      <c r="D8" s="1278">
        <f>AEC!$D$16</f>
        <v>12.63</v>
      </c>
      <c r="E8" s="1739"/>
      <c r="F8" s="1736"/>
      <c r="G8" s="1269">
        <f>AEC!$G$16</f>
        <v>27.8</v>
      </c>
      <c r="H8" s="1270">
        <f>AEC!$H$16</f>
        <v>22.2</v>
      </c>
      <c r="I8" s="1269">
        <f>AEC!$I$16</f>
        <v>50</v>
      </c>
      <c r="J8" s="1597">
        <v>15.17</v>
      </c>
      <c r="K8" s="390"/>
      <c r="L8" s="390"/>
      <c r="M8" s="387"/>
      <c r="N8" s="1763">
        <v>25</v>
      </c>
      <c r="O8" s="1597">
        <v>25</v>
      </c>
      <c r="P8" s="1764">
        <v>50</v>
      </c>
      <c r="Q8" s="255">
        <v>4.52</v>
      </c>
      <c r="R8" s="371">
        <v>9.78</v>
      </c>
      <c r="S8" s="257">
        <v>4.17</v>
      </c>
      <c r="T8" s="256">
        <v>8.44</v>
      </c>
      <c r="U8" s="258">
        <v>14.3</v>
      </c>
      <c r="V8" s="256">
        <v>12.61</v>
      </c>
      <c r="W8" s="258">
        <v>26.91</v>
      </c>
    </row>
    <row r="9" spans="1:23" ht="21.75" customHeight="1">
      <c r="A9" s="1922" t="s">
        <v>131</v>
      </c>
      <c r="B9" s="1923"/>
      <c r="C9" s="1268">
        <f>SSB!$C$16</f>
        <v>-16.52</v>
      </c>
      <c r="D9" s="1278">
        <f>SSB!$D$16</f>
        <v>-2.29</v>
      </c>
      <c r="E9" s="1739"/>
      <c r="F9" s="1736"/>
      <c r="G9" s="1269">
        <f>SSB!$G$16</f>
        <v>-18.81</v>
      </c>
      <c r="H9" s="1270">
        <f>SSB!$H$16</f>
        <v>43.81</v>
      </c>
      <c r="I9" s="1269">
        <f>SSB!$I$16</f>
        <v>25</v>
      </c>
      <c r="J9" s="1597">
        <v>-16.52</v>
      </c>
      <c r="K9" s="390"/>
      <c r="L9" s="390"/>
      <c r="M9" s="387"/>
      <c r="N9" s="1763">
        <v>-45</v>
      </c>
      <c r="O9" s="1597">
        <v>55</v>
      </c>
      <c r="P9" s="1764">
        <v>10</v>
      </c>
      <c r="Q9" s="255">
        <v>-20.28</v>
      </c>
      <c r="R9" s="371">
        <v>-14.64</v>
      </c>
      <c r="S9" s="257">
        <v>-3.12</v>
      </c>
      <c r="T9" s="372">
        <v>39.02</v>
      </c>
      <c r="U9" s="258">
        <v>-34.92</v>
      </c>
      <c r="V9" s="256">
        <v>35.9</v>
      </c>
      <c r="W9" s="258">
        <v>0.98</v>
      </c>
    </row>
    <row r="10" spans="1:23" ht="21.75" customHeight="1">
      <c r="A10" s="1922" t="s">
        <v>132</v>
      </c>
      <c r="B10" s="1923"/>
      <c r="C10" s="1271">
        <f>HCB!$C$16</f>
        <v>9.01</v>
      </c>
      <c r="D10" s="1279">
        <f>HCB!$D$16</f>
        <v>10.16</v>
      </c>
      <c r="E10" s="1737"/>
      <c r="F10" s="1738"/>
      <c r="G10" s="1272">
        <f>HCB!$G$16</f>
        <v>19.17</v>
      </c>
      <c r="H10" s="1273">
        <f>HCB!$H$16</f>
        <v>25.83</v>
      </c>
      <c r="I10" s="1272">
        <f>HCB!$I$16</f>
        <v>45</v>
      </c>
      <c r="J10" s="1598">
        <v>9.01</v>
      </c>
      <c r="K10" s="388"/>
      <c r="L10" s="388"/>
      <c r="M10" s="389"/>
      <c r="N10" s="1765">
        <v>15</v>
      </c>
      <c r="O10" s="1598">
        <v>25</v>
      </c>
      <c r="P10" s="1766">
        <v>40</v>
      </c>
      <c r="Q10" s="261">
        <v>11.58</v>
      </c>
      <c r="R10" s="370">
        <v>9.11</v>
      </c>
      <c r="S10" s="263">
        <v>8.71</v>
      </c>
      <c r="T10" s="262">
        <v>-0.22</v>
      </c>
      <c r="U10" s="264">
        <v>20.69</v>
      </c>
      <c r="V10" s="262">
        <v>8.49</v>
      </c>
      <c r="W10" s="264">
        <v>29.18</v>
      </c>
    </row>
    <row r="11" spans="1:23" ht="21.75" customHeight="1">
      <c r="A11" s="1924" t="s">
        <v>133</v>
      </c>
      <c r="B11" s="1925"/>
      <c r="C11" s="1268">
        <f>'その他'!$C$16</f>
        <v>-10.57</v>
      </c>
      <c r="D11" s="1278">
        <f>'その他'!$D$16</f>
        <v>4.09</v>
      </c>
      <c r="E11" s="1739"/>
      <c r="F11" s="1736"/>
      <c r="G11" s="1269">
        <f>'その他'!$G$16</f>
        <v>-6.48</v>
      </c>
      <c r="H11" s="1270">
        <f>'その他'!$H$16</f>
        <v>1.48</v>
      </c>
      <c r="I11" s="1269">
        <f>'その他'!$I$16</f>
        <v>-5</v>
      </c>
      <c r="J11" s="1597">
        <v>-10.57</v>
      </c>
      <c r="K11" s="390"/>
      <c r="L11" s="390"/>
      <c r="M11" s="387"/>
      <c r="N11" s="1763">
        <v>-10</v>
      </c>
      <c r="O11" s="1597">
        <v>-10</v>
      </c>
      <c r="P11" s="1764">
        <v>-20</v>
      </c>
      <c r="Q11" s="255">
        <v>-13.32</v>
      </c>
      <c r="R11" s="371">
        <v>-7.06</v>
      </c>
      <c r="S11" s="257">
        <v>-8.94</v>
      </c>
      <c r="T11" s="256">
        <v>-6.21</v>
      </c>
      <c r="U11" s="258">
        <v>-20.38</v>
      </c>
      <c r="V11" s="256">
        <v>-15.15</v>
      </c>
      <c r="W11" s="258">
        <v>-35.53</v>
      </c>
    </row>
    <row r="12" spans="1:23" ht="21.75" customHeight="1" thickBot="1">
      <c r="A12" s="1920" t="s">
        <v>134</v>
      </c>
      <c r="B12" s="1921"/>
      <c r="C12" s="1274">
        <f>'消去調整他'!$C$16</f>
        <v>-12</v>
      </c>
      <c r="D12" s="1280">
        <f>'消去調整他'!$D$16</f>
        <v>-7.6</v>
      </c>
      <c r="E12" s="1740"/>
      <c r="F12" s="1741"/>
      <c r="G12" s="1275">
        <f>'消去調整他'!$G$16</f>
        <v>-20.95</v>
      </c>
      <c r="H12" s="1276">
        <f>'消去調整他'!$H$16</f>
        <v>-49.05</v>
      </c>
      <c r="I12" s="1275">
        <f>'消去調整他'!$I$16</f>
        <v>-70</v>
      </c>
      <c r="J12" s="1599">
        <v>-12</v>
      </c>
      <c r="K12" s="392"/>
      <c r="L12" s="392"/>
      <c r="M12" s="391"/>
      <c r="N12" s="1767">
        <v>-10</v>
      </c>
      <c r="O12" s="1599">
        <v>-40</v>
      </c>
      <c r="P12" s="1768">
        <v>-50</v>
      </c>
      <c r="Q12" s="393">
        <v>-9</v>
      </c>
      <c r="R12" s="394">
        <v>-0.35</v>
      </c>
      <c r="S12" s="395">
        <v>-7.58</v>
      </c>
      <c r="T12" s="394">
        <v>-10.07</v>
      </c>
      <c r="U12" s="396">
        <v>-9</v>
      </c>
      <c r="V12" s="397">
        <v>-17.65</v>
      </c>
      <c r="W12" s="396">
        <v>-25</v>
      </c>
    </row>
    <row r="13" spans="1:23" ht="21.75" customHeight="1" thickBot="1" thickTop="1">
      <c r="A13" s="1964" t="s">
        <v>75</v>
      </c>
      <c r="B13" s="1965"/>
      <c r="C13" s="482">
        <v>82</v>
      </c>
      <c r="D13" s="1281">
        <f aca="true" t="shared" si="0" ref="D13:I13">SUM(D6:D12)</f>
        <v>98.12</v>
      </c>
      <c r="E13" s="355"/>
      <c r="F13" s="1742"/>
      <c r="G13" s="1247">
        <f t="shared" si="0"/>
        <v>179.91000000000005</v>
      </c>
      <c r="H13" s="1277">
        <f t="shared" si="0"/>
        <v>280.09</v>
      </c>
      <c r="I13" s="1247">
        <f t="shared" si="0"/>
        <v>460</v>
      </c>
      <c r="J13" s="1600">
        <v>82</v>
      </c>
      <c r="K13" s="398"/>
      <c r="L13" s="398"/>
      <c r="M13" s="399"/>
      <c r="N13" s="1769">
        <v>155</v>
      </c>
      <c r="O13" s="1600">
        <v>305</v>
      </c>
      <c r="P13" s="1770">
        <v>460</v>
      </c>
      <c r="Q13" s="400">
        <v>121.53</v>
      </c>
      <c r="R13" s="401">
        <v>105.6</v>
      </c>
      <c r="S13" s="401">
        <v>74.24</v>
      </c>
      <c r="T13" s="402">
        <v>99.99</v>
      </c>
      <c r="U13" s="321">
        <v>227.13</v>
      </c>
      <c r="V13" s="403">
        <v>174.23</v>
      </c>
      <c r="W13" s="321">
        <v>401</v>
      </c>
    </row>
    <row r="14" spans="17:23" ht="21.75" customHeight="1" thickBot="1">
      <c r="Q14" s="60"/>
      <c r="R14" s="60"/>
      <c r="S14" s="60"/>
      <c r="T14" s="60"/>
      <c r="U14" s="60"/>
      <c r="V14" s="60"/>
      <c r="W14" s="93" t="s">
        <v>15</v>
      </c>
    </row>
    <row r="15" spans="8:23" ht="21.75" customHeight="1">
      <c r="H15" s="1969" t="s">
        <v>178</v>
      </c>
      <c r="I15" s="1970"/>
      <c r="J15" s="1818" t="str">
        <f>IAB!J19</f>
        <v>2012年度上期実績及び見通し　と　1Q実績及び前回見通しとの比較</v>
      </c>
      <c r="K15" s="1819"/>
      <c r="L15" s="1819"/>
      <c r="M15" s="1819"/>
      <c r="N15" s="1819"/>
      <c r="O15" s="1819"/>
      <c r="P15" s="1820"/>
      <c r="Q15" s="1876" t="str">
        <f>'全社連結PL'!Q32</f>
        <v>2012年度上期実績及び見通し　と　2011年度との比較</v>
      </c>
      <c r="R15" s="1877"/>
      <c r="S15" s="1877"/>
      <c r="T15" s="1877"/>
      <c r="U15" s="1877"/>
      <c r="V15" s="1877"/>
      <c r="W15" s="1878"/>
    </row>
    <row r="16" spans="8:23" ht="21.75" customHeight="1" thickBot="1">
      <c r="H16" s="1971"/>
      <c r="I16" s="1972"/>
      <c r="J16" s="1873" t="str">
        <f>'全社連結PL'!J33</f>
        <v>（10月30日発表値と7月30日発表値との比較）</v>
      </c>
      <c r="K16" s="1874"/>
      <c r="L16" s="1874"/>
      <c r="M16" s="1874"/>
      <c r="N16" s="1874"/>
      <c r="O16" s="1874"/>
      <c r="P16" s="1875"/>
      <c r="Q16" s="1909" t="str">
        <f>'全社連結PL'!Q33</f>
        <v>（10月30日発表値と前年実績との比較）</v>
      </c>
      <c r="R16" s="1895"/>
      <c r="S16" s="1895"/>
      <c r="T16" s="1895"/>
      <c r="U16" s="1895"/>
      <c r="V16" s="1895"/>
      <c r="W16" s="1968"/>
    </row>
    <row r="17" spans="3:23" ht="21.75" customHeight="1" thickBot="1">
      <c r="C17" s="45"/>
      <c r="D17" s="49"/>
      <c r="E17" s="168"/>
      <c r="F17" s="168"/>
      <c r="G17" s="168"/>
      <c r="H17" s="1915" t="str">
        <f>'売上CP別'!$H$17</f>
        <v>実績・見通し比</v>
      </c>
      <c r="I17" s="1951"/>
      <c r="J17" s="1037" t="str">
        <f>'全社連結PL'!J34</f>
        <v>第1</v>
      </c>
      <c r="K17" s="890" t="str">
        <f>'全社連結PL'!K34</f>
        <v>第2</v>
      </c>
      <c r="L17" s="132" t="str">
        <f>'全社連結PL'!L34</f>
        <v>第3</v>
      </c>
      <c r="M17" s="1038" t="str">
        <f>'全社連結PL'!M34</f>
        <v>第4</v>
      </c>
      <c r="N17" s="135" t="str">
        <f>'全社連結PL'!N34</f>
        <v>上期</v>
      </c>
      <c r="O17" s="135" t="str">
        <f>'全社連結PL'!O34</f>
        <v>下期</v>
      </c>
      <c r="P17" s="135" t="s">
        <v>58</v>
      </c>
      <c r="Q17" s="92" t="str">
        <f>'全社連結PL'!Q34</f>
        <v>第1</v>
      </c>
      <c r="R17" s="2" t="str">
        <f>'全社連結PL'!R34</f>
        <v>第2</v>
      </c>
      <c r="S17" s="1039" t="str">
        <f>'全社連結PL'!S34</f>
        <v>第3</v>
      </c>
      <c r="T17" s="6" t="str">
        <f>'全社連結PL'!T34</f>
        <v>第4</v>
      </c>
      <c r="U17" s="1040" t="str">
        <f>'全社連結PL'!U34</f>
        <v>上期</v>
      </c>
      <c r="V17" s="1041" t="str">
        <f>'全社連結PL'!V34</f>
        <v>下期</v>
      </c>
      <c r="W17" s="1042" t="str">
        <f>'全社連結PL'!W34</f>
        <v>通期</v>
      </c>
    </row>
    <row r="18" spans="8:23" ht="21.75" customHeight="1" thickTop="1">
      <c r="H18" s="1917" t="s">
        <v>128</v>
      </c>
      <c r="I18" s="1928"/>
      <c r="J18" s="916">
        <f aca="true" t="shared" si="1" ref="J18:P20">C6/J6</f>
        <v>1</v>
      </c>
      <c r="K18" s="236"/>
      <c r="L18" s="236"/>
      <c r="M18" s="1224"/>
      <c r="N18" s="916">
        <f t="shared" si="1"/>
        <v>0.9489032258064517</v>
      </c>
      <c r="O18" s="916">
        <f t="shared" si="1"/>
        <v>0.9636923076923076</v>
      </c>
      <c r="P18" s="1545">
        <f t="shared" si="1"/>
        <v>0.9571428571428572</v>
      </c>
      <c r="Q18" s="964">
        <f aca="true" t="shared" si="2" ref="Q18:W22">C6/Q6</f>
        <v>0.627780923873473</v>
      </c>
      <c r="R18" s="471">
        <f t="shared" si="2"/>
        <v>0.7675651789659744</v>
      </c>
      <c r="S18" s="236"/>
      <c r="T18" s="1224"/>
      <c r="U18" s="964">
        <f t="shared" si="2"/>
        <v>0.6868724606547425</v>
      </c>
      <c r="V18" s="964">
        <f t="shared" si="2"/>
        <v>1.5771716323961391</v>
      </c>
      <c r="W18" s="246">
        <f t="shared" si="2"/>
        <v>1.0051608257321172</v>
      </c>
    </row>
    <row r="19" spans="8:23" ht="21.75" customHeight="1">
      <c r="H19" s="1922" t="s">
        <v>129</v>
      </c>
      <c r="I19" s="1923"/>
      <c r="J19" s="918">
        <f t="shared" si="1"/>
        <v>1</v>
      </c>
      <c r="K19" s="97"/>
      <c r="L19" s="97"/>
      <c r="M19" s="1225"/>
      <c r="N19" s="918">
        <f t="shared" si="1"/>
        <v>1.284</v>
      </c>
      <c r="O19" s="918">
        <f t="shared" si="1"/>
        <v>0.8709090909090909</v>
      </c>
      <c r="P19" s="1459">
        <f t="shared" si="1"/>
        <v>1</v>
      </c>
      <c r="Q19" s="965">
        <f t="shared" si="2"/>
        <v>0.8784364261168384</v>
      </c>
      <c r="R19" s="963">
        <f t="shared" si="2"/>
        <v>0.6387061403508772</v>
      </c>
      <c r="S19" s="97"/>
      <c r="T19" s="1225"/>
      <c r="U19" s="965">
        <f t="shared" si="2"/>
        <v>0.773121387283237</v>
      </c>
      <c r="V19" s="965">
        <f t="shared" si="2"/>
        <v>1.5511658031088082</v>
      </c>
      <c r="W19" s="966">
        <f t="shared" si="2"/>
        <v>1.1049723756906076</v>
      </c>
    </row>
    <row r="20" spans="8:23" ht="21.75" customHeight="1">
      <c r="H20" s="1922" t="s">
        <v>130</v>
      </c>
      <c r="I20" s="1923"/>
      <c r="J20" s="918">
        <f t="shared" si="1"/>
        <v>1</v>
      </c>
      <c r="K20" s="97"/>
      <c r="L20" s="97"/>
      <c r="M20" s="1225"/>
      <c r="N20" s="918">
        <f t="shared" si="1"/>
        <v>1.112</v>
      </c>
      <c r="O20" s="918">
        <f t="shared" si="1"/>
        <v>0.888</v>
      </c>
      <c r="P20" s="1459">
        <f t="shared" si="1"/>
        <v>1</v>
      </c>
      <c r="Q20" s="965">
        <f t="shared" si="2"/>
        <v>3.356194690265487</v>
      </c>
      <c r="R20" s="963">
        <f t="shared" si="2"/>
        <v>1.2914110429447854</v>
      </c>
      <c r="S20" s="97"/>
      <c r="T20" s="1225"/>
      <c r="U20" s="965">
        <f t="shared" si="2"/>
        <v>1.944055944055944</v>
      </c>
      <c r="V20" s="965">
        <f t="shared" si="2"/>
        <v>1.76050753370341</v>
      </c>
      <c r="W20" s="966">
        <f t="shared" si="2"/>
        <v>1.858045336306206</v>
      </c>
    </row>
    <row r="21" spans="8:23" ht="21.75" customHeight="1">
      <c r="H21" s="1922" t="s">
        <v>131</v>
      </c>
      <c r="I21" s="1923"/>
      <c r="J21" s="1601" t="s">
        <v>170</v>
      </c>
      <c r="K21" s="229"/>
      <c r="L21" s="97"/>
      <c r="M21" s="1225"/>
      <c r="N21" s="1601" t="s">
        <v>68</v>
      </c>
      <c r="O21" s="918">
        <f>H9/O9</f>
        <v>0.7965454545454546</v>
      </c>
      <c r="P21" s="1459">
        <f>I9/P9</f>
        <v>2.5</v>
      </c>
      <c r="Q21" s="105" t="s">
        <v>170</v>
      </c>
      <c r="R21" s="477" t="s">
        <v>170</v>
      </c>
      <c r="S21" s="97"/>
      <c r="T21" s="1225"/>
      <c r="U21" s="105" t="s">
        <v>170</v>
      </c>
      <c r="V21" s="965">
        <f t="shared" si="2"/>
        <v>1.2203342618384403</v>
      </c>
      <c r="W21" s="966">
        <f t="shared" si="2"/>
        <v>25.510204081632654</v>
      </c>
    </row>
    <row r="22" spans="8:23" ht="21.75" customHeight="1">
      <c r="H22" s="1922" t="s">
        <v>132</v>
      </c>
      <c r="I22" s="1923"/>
      <c r="J22" s="918">
        <f>C10/J10</f>
        <v>1</v>
      </c>
      <c r="K22" s="97"/>
      <c r="L22" s="97"/>
      <c r="M22" s="1225"/>
      <c r="N22" s="918">
        <f>G10/N10</f>
        <v>1.278</v>
      </c>
      <c r="O22" s="918">
        <f>H10/O10</f>
        <v>1.0332</v>
      </c>
      <c r="P22" s="1459">
        <f>I10/P10</f>
        <v>1.125</v>
      </c>
      <c r="Q22" s="965">
        <f t="shared" si="2"/>
        <v>0.7780656303972366</v>
      </c>
      <c r="R22" s="963">
        <f t="shared" si="2"/>
        <v>1.115257958287596</v>
      </c>
      <c r="S22" s="97"/>
      <c r="T22" s="1225"/>
      <c r="U22" s="965">
        <f t="shared" si="2"/>
        <v>0.9265345577573707</v>
      </c>
      <c r="V22" s="965">
        <f t="shared" si="2"/>
        <v>3.0424028268551235</v>
      </c>
      <c r="W22" s="966">
        <f t="shared" si="2"/>
        <v>1.5421521590130227</v>
      </c>
    </row>
    <row r="23" spans="8:23" ht="21.75" customHeight="1">
      <c r="H23" s="1924" t="s">
        <v>133</v>
      </c>
      <c r="I23" s="1925"/>
      <c r="J23" s="1601" t="s">
        <v>68</v>
      </c>
      <c r="K23" s="97"/>
      <c r="L23" s="229"/>
      <c r="M23" s="252"/>
      <c r="N23" s="1601" t="s">
        <v>68</v>
      </c>
      <c r="O23" s="1601" t="s">
        <v>68</v>
      </c>
      <c r="P23" s="1602" t="s">
        <v>68</v>
      </c>
      <c r="Q23" s="105" t="s">
        <v>68</v>
      </c>
      <c r="R23" s="477" t="s">
        <v>68</v>
      </c>
      <c r="S23" s="229"/>
      <c r="T23" s="252"/>
      <c r="U23" s="105" t="s">
        <v>68</v>
      </c>
      <c r="V23" s="105" t="s">
        <v>68</v>
      </c>
      <c r="W23" s="100" t="s">
        <v>68</v>
      </c>
    </row>
    <row r="24" spans="8:23" ht="21.75" customHeight="1" thickBot="1">
      <c r="H24" s="1920" t="s">
        <v>134</v>
      </c>
      <c r="I24" s="1921"/>
      <c r="J24" s="1603" t="s">
        <v>68</v>
      </c>
      <c r="K24" s="487"/>
      <c r="L24" s="487"/>
      <c r="M24" s="488"/>
      <c r="N24" s="1603" t="s">
        <v>68</v>
      </c>
      <c r="O24" s="1603" t="s">
        <v>68</v>
      </c>
      <c r="P24" s="1604" t="s">
        <v>68</v>
      </c>
      <c r="Q24" s="1065" t="s">
        <v>68</v>
      </c>
      <c r="R24" s="1066" t="s">
        <v>68</v>
      </c>
      <c r="S24" s="1364"/>
      <c r="T24" s="1365"/>
      <c r="U24" s="1065" t="s">
        <v>68</v>
      </c>
      <c r="V24" s="1065" t="s">
        <v>68</v>
      </c>
      <c r="W24" s="1067" t="s">
        <v>68</v>
      </c>
    </row>
    <row r="25" spans="8:23" ht="21.75" customHeight="1" thickBot="1" thickTop="1">
      <c r="H25" s="1964" t="s">
        <v>75</v>
      </c>
      <c r="I25" s="1965"/>
      <c r="J25" s="905">
        <v>1</v>
      </c>
      <c r="K25" s="503"/>
      <c r="L25" s="503"/>
      <c r="M25" s="240"/>
      <c r="N25" s="905">
        <f>G13/N13</f>
        <v>1.1607096774193553</v>
      </c>
      <c r="O25" s="905">
        <f>H13/O13</f>
        <v>0.918327868852459</v>
      </c>
      <c r="P25" s="1486">
        <f>I13/P13</f>
        <v>1</v>
      </c>
      <c r="Q25" s="483">
        <v>0.673</v>
      </c>
      <c r="R25" s="475">
        <f>D13/R13</f>
        <v>0.9291666666666668</v>
      </c>
      <c r="S25" s="220"/>
      <c r="T25" s="1226"/>
      <c r="U25" s="483">
        <f>G13/U13</f>
        <v>0.7921014397041345</v>
      </c>
      <c r="V25" s="483">
        <f>H13/V13</f>
        <v>1.6075876714687483</v>
      </c>
      <c r="W25" s="484">
        <v>1.146</v>
      </c>
    </row>
    <row r="26" spans="17:23" s="45" customFormat="1" ht="18" customHeight="1">
      <c r="Q26" s="46"/>
      <c r="R26" s="46"/>
      <c r="S26" s="46"/>
      <c r="T26" s="46"/>
      <c r="U26" s="46"/>
      <c r="V26" s="46"/>
      <c r="W26" s="44"/>
    </row>
    <row r="27" spans="10:23" ht="5.25" customHeight="1" hidden="1" thickBot="1">
      <c r="J27" s="71"/>
      <c r="Q27" s="47"/>
      <c r="R27" s="47"/>
      <c r="S27" s="47"/>
      <c r="T27" s="47"/>
      <c r="U27" s="47"/>
      <c r="V27" s="47"/>
      <c r="W27" s="47"/>
    </row>
    <row r="28" s="37" customFormat="1" ht="20.25" customHeight="1">
      <c r="A28" s="48"/>
    </row>
  </sheetData>
  <mergeCells count="33">
    <mergeCell ref="H23:I23"/>
    <mergeCell ref="H25:I25"/>
    <mergeCell ref="H24:I24"/>
    <mergeCell ref="H19:I19"/>
    <mergeCell ref="H20:I20"/>
    <mergeCell ref="H21:I21"/>
    <mergeCell ref="H22:I22"/>
    <mergeCell ref="H18:I18"/>
    <mergeCell ref="J15:P15"/>
    <mergeCell ref="J16:P16"/>
    <mergeCell ref="Q15:W15"/>
    <mergeCell ref="Q16:W16"/>
    <mergeCell ref="H17:I17"/>
    <mergeCell ref="H15:I16"/>
    <mergeCell ref="Q4:W4"/>
    <mergeCell ref="A5:B5"/>
    <mergeCell ref="A6:B6"/>
    <mergeCell ref="A7:B7"/>
    <mergeCell ref="C4:I4"/>
    <mergeCell ref="J4:P4"/>
    <mergeCell ref="C2:I2"/>
    <mergeCell ref="C3:I3"/>
    <mergeCell ref="A12:B12"/>
    <mergeCell ref="A13:B13"/>
    <mergeCell ref="A8:B8"/>
    <mergeCell ref="A3:B4"/>
    <mergeCell ref="A9:B9"/>
    <mergeCell ref="A10:B10"/>
    <mergeCell ref="A11:B11"/>
    <mergeCell ref="Q2:W2"/>
    <mergeCell ref="Q3:W3"/>
    <mergeCell ref="J2:P2"/>
    <mergeCell ref="J3:P3"/>
  </mergeCells>
  <printOptions/>
  <pageMargins left="0.35433070866141736" right="0.2755905511811024" top="0.36" bottom="0.12" header="0.26" footer="0.18"/>
  <pageSetup horizontalDpi="600" verticalDpi="600" orientation="landscape" paperSize="9" scale="70" r:id="rId2"/>
  <headerFooter alignWithMargins="0">
    <oddFooter>&amp;C１３&amp;R2012年度 第2四半期　データ集 営業利益CP別</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X25"/>
  <sheetViews>
    <sheetView zoomScale="75" zoomScaleNormal="75" workbookViewId="0" topLeftCell="A1">
      <selection activeCell="A1" sqref="A1"/>
    </sheetView>
  </sheetViews>
  <sheetFormatPr defaultColWidth="9.00390625" defaultRowHeight="13.5"/>
  <cols>
    <col min="1" max="22" width="8.625" style="28" customWidth="1"/>
    <col min="23" max="23" width="9.75390625" style="28" customWidth="1"/>
    <col min="24" max="16384" width="9.00390625" style="28" customWidth="1"/>
  </cols>
  <sheetData>
    <row r="1" spans="1:23" ht="21.75" customHeight="1" thickBot="1">
      <c r="A1" s="1610"/>
      <c r="B1" s="26"/>
      <c r="C1" s="26"/>
      <c r="D1" s="1608"/>
      <c r="E1" s="1608"/>
      <c r="F1" s="26"/>
      <c r="G1" s="26"/>
      <c r="H1" s="26"/>
      <c r="I1" s="26"/>
      <c r="J1" s="26"/>
      <c r="K1" s="26"/>
      <c r="L1" s="26"/>
      <c r="M1" s="26"/>
      <c r="N1" s="26"/>
      <c r="O1" s="26"/>
      <c r="P1" s="26"/>
      <c r="Q1" s="26"/>
      <c r="R1" s="26"/>
      <c r="S1" s="26"/>
      <c r="T1" s="26"/>
      <c r="U1" s="26"/>
      <c r="V1" s="26"/>
      <c r="W1" s="27" t="s">
        <v>0</v>
      </c>
    </row>
    <row r="2" spans="1:23" ht="21.75" customHeight="1">
      <c r="A2" s="11"/>
      <c r="B2" s="117"/>
      <c r="C2" s="1856" t="str">
        <f>'全社連結PL'!C2</f>
        <v>2012年度　</v>
      </c>
      <c r="D2" s="1857"/>
      <c r="E2" s="1857"/>
      <c r="F2" s="1857"/>
      <c r="G2" s="1857"/>
      <c r="H2" s="1857"/>
      <c r="I2" s="1885"/>
      <c r="J2" s="1850" t="str">
        <f>'全社連結PL'!J2</f>
        <v>2012年度</v>
      </c>
      <c r="K2" s="1851"/>
      <c r="L2" s="1851"/>
      <c r="M2" s="1851"/>
      <c r="N2" s="1851"/>
      <c r="O2" s="1851"/>
      <c r="P2" s="1852"/>
      <c r="Q2" s="1910" t="str">
        <f>'全社連結PL'!Q2</f>
        <v>2011年度</v>
      </c>
      <c r="R2" s="1897"/>
      <c r="S2" s="1897"/>
      <c r="T2" s="1897"/>
      <c r="U2" s="1897"/>
      <c r="V2" s="1897"/>
      <c r="W2" s="1898"/>
    </row>
    <row r="3" spans="1:23" ht="21.75" customHeight="1">
      <c r="A3" s="1828" t="s">
        <v>73</v>
      </c>
      <c r="B3" s="1812"/>
      <c r="C3" s="1859" t="str">
        <f>'全社連結PL'!C3</f>
        <v>上期実績及び見通し</v>
      </c>
      <c r="D3" s="1860"/>
      <c r="E3" s="1860"/>
      <c r="F3" s="1860"/>
      <c r="G3" s="1860"/>
      <c r="H3" s="1860"/>
      <c r="I3" s="1861"/>
      <c r="J3" s="1853" t="str">
        <f>'全社連結PL'!J3</f>
        <v>1Q実績及び前回見通し</v>
      </c>
      <c r="K3" s="1854"/>
      <c r="L3" s="1854"/>
      <c r="M3" s="1854"/>
      <c r="N3" s="1854"/>
      <c r="O3" s="1854"/>
      <c r="P3" s="1855"/>
      <c r="Q3" s="1911" t="str">
        <f>'全社連結PL'!Q3</f>
        <v>実績</v>
      </c>
      <c r="R3" s="1900"/>
      <c r="S3" s="1900"/>
      <c r="T3" s="1900"/>
      <c r="U3" s="1900"/>
      <c r="V3" s="1900"/>
      <c r="W3" s="1901"/>
    </row>
    <row r="4" spans="1:23" ht="21.75" customHeight="1" thickBot="1">
      <c r="A4" s="499"/>
      <c r="B4" s="500"/>
      <c r="C4" s="1832" t="str">
        <f>'全社連結PL'!$C$4</f>
        <v>(2012年10月30日発表)</v>
      </c>
      <c r="D4" s="1833"/>
      <c r="E4" s="1833"/>
      <c r="F4" s="1833"/>
      <c r="G4" s="1833"/>
      <c r="H4" s="1833"/>
      <c r="I4" s="1834"/>
      <c r="J4" s="1813" t="str">
        <f>IAB!$J$4</f>
        <v>(2012年7月30日発表)</v>
      </c>
      <c r="K4" s="1829"/>
      <c r="L4" s="1829"/>
      <c r="M4" s="1829"/>
      <c r="N4" s="1830"/>
      <c r="O4" s="1830"/>
      <c r="P4" s="1831"/>
      <c r="Q4" s="1978"/>
      <c r="R4" s="1979"/>
      <c r="S4" s="1904"/>
      <c r="T4" s="1979"/>
      <c r="U4" s="1979"/>
      <c r="V4" s="1904"/>
      <c r="W4" s="1896"/>
    </row>
    <row r="5" spans="1:23" ht="21.75" customHeight="1" thickBot="1">
      <c r="A5" s="1915"/>
      <c r="B5" s="1951"/>
      <c r="C5" s="933" t="str">
        <f>'全社連結PL'!C5</f>
        <v>第1A</v>
      </c>
      <c r="D5" s="202" t="str">
        <f>'全社連結PL'!D5</f>
        <v>第2A</v>
      </c>
      <c r="E5" s="934" t="str">
        <f>'全社連結PL'!E5</f>
        <v>第3E</v>
      </c>
      <c r="F5" s="883" t="str">
        <f>'全社連結PL'!F5</f>
        <v>第4E</v>
      </c>
      <c r="G5" s="203" t="str">
        <f>'全社連結PL'!G5</f>
        <v>上期A</v>
      </c>
      <c r="H5" s="204" t="str">
        <f>'全社連結PL'!H5</f>
        <v>下期E</v>
      </c>
      <c r="I5" s="203" t="str">
        <f>'全社連結PL'!I5</f>
        <v>通期E</v>
      </c>
      <c r="J5" s="935" t="str">
        <f>'全社連結PL'!J5</f>
        <v>第1A</v>
      </c>
      <c r="K5" s="961" t="str">
        <f>'全社連結PL'!K5</f>
        <v>第2E</v>
      </c>
      <c r="L5" s="199" t="str">
        <f>'全社連結PL'!L5</f>
        <v>第3E</v>
      </c>
      <c r="M5" s="190" t="str">
        <f>'全社連結PL'!M5</f>
        <v>第4E</v>
      </c>
      <c r="N5" s="200" t="str">
        <f>'全社連結PL'!N5</f>
        <v>上期E</v>
      </c>
      <c r="O5" s="201" t="str">
        <f>'全社連結PL'!O5</f>
        <v>下期E</v>
      </c>
      <c r="P5" s="200" t="str">
        <f>'全社連結PL'!P5</f>
        <v>通期E</v>
      </c>
      <c r="Q5" s="205" t="str">
        <f aca="true" t="shared" si="0" ref="Q5:W5">J5</f>
        <v>第1A</v>
      </c>
      <c r="R5" s="206" t="str">
        <f t="shared" si="0"/>
        <v>第2E</v>
      </c>
      <c r="S5" s="207" t="str">
        <f t="shared" si="0"/>
        <v>第3E</v>
      </c>
      <c r="T5" s="208" t="str">
        <f t="shared" si="0"/>
        <v>第4E</v>
      </c>
      <c r="U5" s="209" t="str">
        <f t="shared" si="0"/>
        <v>上期E</v>
      </c>
      <c r="V5" s="215" t="str">
        <f t="shared" si="0"/>
        <v>下期E</v>
      </c>
      <c r="W5" s="209" t="str">
        <f t="shared" si="0"/>
        <v>通期E</v>
      </c>
    </row>
    <row r="6" spans="1:24" ht="21.75" customHeight="1" thickBot="1" thickTop="1">
      <c r="A6" s="790" t="str">
        <f>IAB!A6</f>
        <v>日本</v>
      </c>
      <c r="B6" s="791"/>
      <c r="C6" s="1139">
        <v>51.64</v>
      </c>
      <c r="D6" s="1617">
        <f>G6-C6</f>
        <v>48.31</v>
      </c>
      <c r="E6" s="1145"/>
      <c r="F6" s="1146"/>
      <c r="G6" s="1632">
        <v>99.95</v>
      </c>
      <c r="H6" s="1159"/>
      <c r="I6" s="1158"/>
      <c r="J6" s="1625">
        <v>51.64</v>
      </c>
      <c r="K6" s="1145"/>
      <c r="L6" s="1145"/>
      <c r="M6" s="1146"/>
      <c r="N6" s="1158"/>
      <c r="O6" s="1159"/>
      <c r="P6" s="1158"/>
      <c r="Q6" s="792">
        <v>58.03</v>
      </c>
      <c r="R6" s="511">
        <v>44.92</v>
      </c>
      <c r="S6" s="511">
        <v>39.47</v>
      </c>
      <c r="T6" s="793">
        <v>74.62</v>
      </c>
      <c r="U6" s="794">
        <v>102.95</v>
      </c>
      <c r="V6" s="795">
        <v>114.09</v>
      </c>
      <c r="W6" s="794">
        <v>217.04</v>
      </c>
      <c r="X6" s="504"/>
    </row>
    <row r="7" spans="1:24" ht="21.75" customHeight="1">
      <c r="A7" s="821" t="str">
        <f>IAB!A7</f>
        <v>海外</v>
      </c>
      <c r="B7" s="822"/>
      <c r="C7" s="1094">
        <v>46.83</v>
      </c>
      <c r="D7" s="1618">
        <f aca="true" t="shared" si="1" ref="D7:D13">G7-C7</f>
        <v>51.67</v>
      </c>
      <c r="E7" s="1147"/>
      <c r="F7" s="1148"/>
      <c r="G7" s="1095">
        <f>SUM(G8:G11)</f>
        <v>98.5</v>
      </c>
      <c r="H7" s="1161"/>
      <c r="I7" s="1160"/>
      <c r="J7" s="1626">
        <f>SUM(J8:J11)</f>
        <v>46.83</v>
      </c>
      <c r="K7" s="1147"/>
      <c r="L7" s="1147"/>
      <c r="M7" s="1148"/>
      <c r="N7" s="1160"/>
      <c r="O7" s="1161"/>
      <c r="P7" s="1160"/>
      <c r="Q7" s="824">
        <v>78.61</v>
      </c>
      <c r="R7" s="825">
        <v>57.09</v>
      </c>
      <c r="S7" s="825">
        <v>39.43</v>
      </c>
      <c r="T7" s="826">
        <v>16.49</v>
      </c>
      <c r="U7" s="827">
        <v>135.7</v>
      </c>
      <c r="V7" s="828">
        <v>55.92</v>
      </c>
      <c r="W7" s="827">
        <v>191.62</v>
      </c>
      <c r="X7" s="504"/>
    </row>
    <row r="8" spans="1:24" ht="21.75" customHeight="1">
      <c r="A8" s="813"/>
      <c r="B8" s="814" t="str">
        <f>IAB!B8</f>
        <v>米州</v>
      </c>
      <c r="C8" s="1140">
        <v>5.94</v>
      </c>
      <c r="D8" s="1619">
        <f t="shared" si="1"/>
        <v>7.47</v>
      </c>
      <c r="E8" s="1149"/>
      <c r="F8" s="1150"/>
      <c r="G8" s="1098">
        <v>13.41</v>
      </c>
      <c r="H8" s="1163"/>
      <c r="I8" s="1162"/>
      <c r="J8" s="1627">
        <v>5.94</v>
      </c>
      <c r="K8" s="1149"/>
      <c r="L8" s="1149"/>
      <c r="M8" s="1150"/>
      <c r="N8" s="1162"/>
      <c r="O8" s="1163"/>
      <c r="P8" s="1162"/>
      <c r="Q8" s="816">
        <v>7.19</v>
      </c>
      <c r="R8" s="817">
        <v>7</v>
      </c>
      <c r="S8" s="817">
        <v>8.05</v>
      </c>
      <c r="T8" s="818">
        <v>7.56</v>
      </c>
      <c r="U8" s="819">
        <v>14.19</v>
      </c>
      <c r="V8" s="820">
        <v>15.61</v>
      </c>
      <c r="W8" s="819">
        <v>29.8</v>
      </c>
      <c r="X8" s="504"/>
    </row>
    <row r="9" spans="1:24" ht="21.75" customHeight="1">
      <c r="A9" s="796"/>
      <c r="B9" s="797" t="str">
        <f>IAB!B9</f>
        <v>欧州</v>
      </c>
      <c r="C9" s="1141">
        <v>5.19</v>
      </c>
      <c r="D9" s="1620">
        <f t="shared" si="1"/>
        <v>-0.40000000000000036</v>
      </c>
      <c r="E9" s="1151"/>
      <c r="F9" s="1152"/>
      <c r="G9" s="1100">
        <v>4.79</v>
      </c>
      <c r="H9" s="1165"/>
      <c r="I9" s="1164"/>
      <c r="J9" s="1628">
        <v>5.19</v>
      </c>
      <c r="K9" s="1151"/>
      <c r="L9" s="1151"/>
      <c r="M9" s="1152"/>
      <c r="N9" s="1164"/>
      <c r="O9" s="1165"/>
      <c r="P9" s="1164"/>
      <c r="Q9" s="799">
        <v>15.13</v>
      </c>
      <c r="R9" s="800">
        <v>6.71</v>
      </c>
      <c r="S9" s="800">
        <v>3.21</v>
      </c>
      <c r="T9" s="801">
        <v>5.29</v>
      </c>
      <c r="U9" s="802">
        <v>21.84</v>
      </c>
      <c r="V9" s="803">
        <v>8.5</v>
      </c>
      <c r="W9" s="802">
        <v>30.34</v>
      </c>
      <c r="X9" s="504"/>
    </row>
    <row r="10" spans="1:24" ht="21.75" customHeight="1">
      <c r="A10" s="804"/>
      <c r="B10" s="797" t="str">
        <f>IAB!B10</f>
        <v>東南アジア他 </v>
      </c>
      <c r="C10" s="1141">
        <v>11.14</v>
      </c>
      <c r="D10" s="1620">
        <f t="shared" si="1"/>
        <v>12.05</v>
      </c>
      <c r="E10" s="1151"/>
      <c r="F10" s="1152"/>
      <c r="G10" s="1100">
        <v>23.19</v>
      </c>
      <c r="H10" s="1165"/>
      <c r="I10" s="1164"/>
      <c r="J10" s="1628">
        <v>11.14</v>
      </c>
      <c r="K10" s="1151"/>
      <c r="L10" s="1151"/>
      <c r="M10" s="1152"/>
      <c r="N10" s="1164"/>
      <c r="O10" s="1165"/>
      <c r="P10" s="1164"/>
      <c r="Q10" s="799">
        <v>18.17</v>
      </c>
      <c r="R10" s="800">
        <v>15.01</v>
      </c>
      <c r="S10" s="800">
        <v>10.09</v>
      </c>
      <c r="T10" s="801">
        <v>3.99</v>
      </c>
      <c r="U10" s="802">
        <v>33.18</v>
      </c>
      <c r="V10" s="803">
        <v>14.08</v>
      </c>
      <c r="W10" s="802">
        <v>47.26</v>
      </c>
      <c r="X10" s="504"/>
    </row>
    <row r="11" spans="1:24" ht="21.75" customHeight="1" thickBot="1">
      <c r="A11" s="805"/>
      <c r="B11" s="806" t="str">
        <f>IAB!B11</f>
        <v>中華圏</v>
      </c>
      <c r="C11" s="1142">
        <v>24.56</v>
      </c>
      <c r="D11" s="1621">
        <f t="shared" si="1"/>
        <v>32.55</v>
      </c>
      <c r="E11" s="1153"/>
      <c r="F11" s="1154"/>
      <c r="G11" s="1102">
        <v>57.11</v>
      </c>
      <c r="H11" s="1167"/>
      <c r="I11" s="1166"/>
      <c r="J11" s="1629">
        <v>24.56</v>
      </c>
      <c r="K11" s="1153"/>
      <c r="L11" s="1153"/>
      <c r="M11" s="1154"/>
      <c r="N11" s="1166"/>
      <c r="O11" s="1167"/>
      <c r="P11" s="1166"/>
      <c r="Q11" s="808">
        <v>38.12</v>
      </c>
      <c r="R11" s="809">
        <v>28.37</v>
      </c>
      <c r="S11" s="809">
        <v>18.08</v>
      </c>
      <c r="T11" s="810">
        <v>-0.3499999999999943</v>
      </c>
      <c r="U11" s="811">
        <v>66.49</v>
      </c>
      <c r="V11" s="812">
        <v>17.73</v>
      </c>
      <c r="W11" s="811">
        <v>84.22</v>
      </c>
      <c r="X11" s="504"/>
    </row>
    <row r="12" spans="1:24" s="510" customFormat="1" ht="21.75" customHeight="1" thickBot="1" thickTop="1">
      <c r="A12" s="508" t="s">
        <v>76</v>
      </c>
      <c r="B12" s="507"/>
      <c r="C12" s="1143">
        <v>-16.68</v>
      </c>
      <c r="D12" s="1622">
        <f t="shared" si="1"/>
        <v>-1.8599999999999994</v>
      </c>
      <c r="E12" s="1155"/>
      <c r="F12" s="1156"/>
      <c r="G12" s="1633">
        <v>-18.54</v>
      </c>
      <c r="H12" s="1169"/>
      <c r="I12" s="1168"/>
      <c r="J12" s="1630">
        <v>-16.68</v>
      </c>
      <c r="K12" s="1155"/>
      <c r="L12" s="1155"/>
      <c r="M12" s="1156"/>
      <c r="N12" s="1168"/>
      <c r="O12" s="1169"/>
      <c r="P12" s="1168"/>
      <c r="Q12" s="512">
        <v>-15.11</v>
      </c>
      <c r="R12" s="513">
        <v>3.59</v>
      </c>
      <c r="S12" s="513">
        <v>-4.66</v>
      </c>
      <c r="T12" s="514">
        <v>8.88</v>
      </c>
      <c r="U12" s="515">
        <v>-11.52</v>
      </c>
      <c r="V12" s="516">
        <v>4.22</v>
      </c>
      <c r="W12" s="515">
        <v>-7.3</v>
      </c>
      <c r="X12" s="509"/>
    </row>
    <row r="13" spans="1:24" ht="21.75" customHeight="1" thickBot="1" thickTop="1">
      <c r="A13" s="501" t="s">
        <v>75</v>
      </c>
      <c r="B13" s="502"/>
      <c r="C13" s="1144">
        <v>81.79</v>
      </c>
      <c r="D13" s="1623">
        <f t="shared" si="1"/>
        <v>98.11999999999999</v>
      </c>
      <c r="E13" s="1157"/>
      <c r="F13" s="1157"/>
      <c r="G13" s="1634">
        <v>179.91</v>
      </c>
      <c r="H13" s="1171"/>
      <c r="I13" s="1170"/>
      <c r="J13" s="1631">
        <v>81.79</v>
      </c>
      <c r="K13" s="1157"/>
      <c r="L13" s="1157"/>
      <c r="M13" s="1172"/>
      <c r="N13" s="1170"/>
      <c r="O13" s="1171"/>
      <c r="P13" s="1170"/>
      <c r="Q13" s="517">
        <v>121.53</v>
      </c>
      <c r="R13" s="518">
        <v>105.6</v>
      </c>
      <c r="S13" s="518">
        <v>74.24</v>
      </c>
      <c r="T13" s="519">
        <v>99.99</v>
      </c>
      <c r="U13" s="520">
        <v>227.13</v>
      </c>
      <c r="V13" s="521">
        <v>174.23</v>
      </c>
      <c r="W13" s="520">
        <v>401.36</v>
      </c>
      <c r="X13" s="504"/>
    </row>
    <row r="14" spans="17:23" ht="21.75" customHeight="1" thickBot="1">
      <c r="Q14" s="496"/>
      <c r="R14" s="496"/>
      <c r="S14" s="496"/>
      <c r="T14" s="496"/>
      <c r="U14" s="496"/>
      <c r="V14" s="496"/>
      <c r="W14" s="497" t="s">
        <v>15</v>
      </c>
    </row>
    <row r="15" spans="8:23" ht="21.75" customHeight="1">
      <c r="H15" s="11"/>
      <c r="I15" s="117"/>
      <c r="J15" s="1818" t="str">
        <f>IAB!J19</f>
        <v>2012年度上期実績及び見通し　と　1Q実績及び前回見通しとの比較</v>
      </c>
      <c r="K15" s="1819"/>
      <c r="L15" s="1819"/>
      <c r="M15" s="1819"/>
      <c r="N15" s="1819"/>
      <c r="O15" s="1819"/>
      <c r="P15" s="1820"/>
      <c r="Q15" s="1835" t="str">
        <f>'全社連結PL'!Q32</f>
        <v>2012年度上期実績及び見通し　と　2011年度との比較</v>
      </c>
      <c r="R15" s="1902"/>
      <c r="S15" s="1902"/>
      <c r="T15" s="1902"/>
      <c r="U15" s="1902"/>
      <c r="V15" s="1902"/>
      <c r="W15" s="1903"/>
    </row>
    <row r="16" spans="8:24" ht="21.75" customHeight="1">
      <c r="H16" s="1828" t="str">
        <f>A3</f>
        <v>地域別営業利益</v>
      </c>
      <c r="I16" s="1812"/>
      <c r="J16" s="1975" t="str">
        <f>'全社連結PL'!J33</f>
        <v>（10月30日発表値と7月30日発表値との比較）</v>
      </c>
      <c r="K16" s="1976"/>
      <c r="L16" s="1976"/>
      <c r="M16" s="1976"/>
      <c r="N16" s="1976"/>
      <c r="O16" s="1976"/>
      <c r="P16" s="1977"/>
      <c r="Q16" s="1909" t="str">
        <f>'全社連結PL'!Q33</f>
        <v>（10月30日発表値と前年実績との比較）</v>
      </c>
      <c r="R16" s="1895"/>
      <c r="S16" s="1895"/>
      <c r="T16" s="1895"/>
      <c r="U16" s="1895"/>
      <c r="V16" s="1895"/>
      <c r="W16" s="1968"/>
      <c r="X16" s="498"/>
    </row>
    <row r="17" spans="8:24" ht="21.75" customHeight="1" thickBot="1">
      <c r="H17" s="1973"/>
      <c r="I17" s="1974"/>
      <c r="J17" s="886" t="str">
        <f>'全社連結PL'!J34</f>
        <v>第1</v>
      </c>
      <c r="K17" s="134" t="str">
        <f>'全社連結PL'!K34</f>
        <v>第2</v>
      </c>
      <c r="L17" s="896" t="str">
        <f>'全社連結PL'!L34</f>
        <v>第3</v>
      </c>
      <c r="M17" s="134" t="str">
        <f>'全社連結PL'!M34</f>
        <v>第4</v>
      </c>
      <c r="N17" s="1043" t="str">
        <f>'全社連結PL'!N34</f>
        <v>上期</v>
      </c>
      <c r="O17" s="1043" t="str">
        <f>'全社連結PL'!O34</f>
        <v>下期</v>
      </c>
      <c r="P17" s="1044" t="s">
        <v>72</v>
      </c>
      <c r="Q17" s="92" t="str">
        <f aca="true" t="shared" si="2" ref="Q17:W17">J5</f>
        <v>第1A</v>
      </c>
      <c r="R17" s="2" t="str">
        <f t="shared" si="2"/>
        <v>第2E</v>
      </c>
      <c r="S17" s="1039" t="str">
        <f t="shared" si="2"/>
        <v>第3E</v>
      </c>
      <c r="T17" s="6" t="str">
        <f t="shared" si="2"/>
        <v>第4E</v>
      </c>
      <c r="U17" s="1040" t="str">
        <f t="shared" si="2"/>
        <v>上期E</v>
      </c>
      <c r="V17" s="1041" t="str">
        <f t="shared" si="2"/>
        <v>下期E</v>
      </c>
      <c r="W17" s="1041" t="str">
        <f t="shared" si="2"/>
        <v>通期E</v>
      </c>
      <c r="X17" s="498"/>
    </row>
    <row r="18" spans="8:24" ht="21.75" customHeight="1" thickBot="1" thickTop="1">
      <c r="H18" s="790" t="str">
        <f>IAB!A6</f>
        <v>日本</v>
      </c>
      <c r="I18" s="791"/>
      <c r="J18" s="941">
        <f aca="true" t="shared" si="3" ref="J18:J25">+C6/J6</f>
        <v>1</v>
      </c>
      <c r="K18" s="1173"/>
      <c r="L18" s="1173"/>
      <c r="M18" s="1174"/>
      <c r="N18" s="858"/>
      <c r="O18" s="858"/>
      <c r="P18" s="1175"/>
      <c r="Q18" s="562">
        <f>C6/Q6</f>
        <v>0.8898845424780286</v>
      </c>
      <c r="R18" s="505">
        <f aca="true" t="shared" si="4" ref="R18:R25">D6/R6</f>
        <v>1.0754674977738201</v>
      </c>
      <c r="S18" s="1173"/>
      <c r="T18" s="1174"/>
      <c r="U18" s="562">
        <f aca="true" t="shared" si="5" ref="U18:U25">G6/U6</f>
        <v>0.9708596406022341</v>
      </c>
      <c r="V18" s="858"/>
      <c r="W18" s="1175"/>
      <c r="X18" s="498"/>
    </row>
    <row r="19" spans="8:24" ht="21.75" customHeight="1">
      <c r="H19" s="821" t="str">
        <f>IAB!A7</f>
        <v>海外</v>
      </c>
      <c r="I19" s="822"/>
      <c r="J19" s="904">
        <f t="shared" si="3"/>
        <v>1</v>
      </c>
      <c r="K19" s="1176"/>
      <c r="L19" s="1176"/>
      <c r="M19" s="1177"/>
      <c r="N19" s="1178"/>
      <c r="O19" s="1178"/>
      <c r="P19" s="1179"/>
      <c r="Q19" s="584">
        <f aca="true" t="shared" si="6" ref="Q19:Q25">C7/Q7</f>
        <v>0.5957257346393589</v>
      </c>
      <c r="R19" s="585">
        <f t="shared" si="4"/>
        <v>0.9050621825188299</v>
      </c>
      <c r="S19" s="1176"/>
      <c r="T19" s="1177"/>
      <c r="U19" s="584">
        <f t="shared" si="5"/>
        <v>0.7258658806190126</v>
      </c>
      <c r="V19" s="1178"/>
      <c r="W19" s="1179"/>
      <c r="X19" s="498"/>
    </row>
    <row r="20" spans="8:24" ht="21.75" customHeight="1">
      <c r="H20" s="813"/>
      <c r="I20" s="814" t="str">
        <f>IAB!B8</f>
        <v>米州</v>
      </c>
      <c r="J20" s="1543">
        <f t="shared" si="3"/>
        <v>1</v>
      </c>
      <c r="K20" s="851"/>
      <c r="L20" s="851"/>
      <c r="M20" s="852"/>
      <c r="N20" s="856"/>
      <c r="O20" s="856"/>
      <c r="P20" s="1180"/>
      <c r="Q20" s="1058">
        <f t="shared" si="6"/>
        <v>0.8261474269819193</v>
      </c>
      <c r="R20" s="1059">
        <f t="shared" si="4"/>
        <v>1.0671428571428572</v>
      </c>
      <c r="S20" s="1394"/>
      <c r="T20" s="1395"/>
      <c r="U20" s="1058">
        <f t="shared" si="5"/>
        <v>0.945031712473573</v>
      </c>
      <c r="V20" s="1399"/>
      <c r="W20" s="1400"/>
      <c r="X20" s="498"/>
    </row>
    <row r="21" spans="8:24" ht="21.75" customHeight="1">
      <c r="H21" s="796"/>
      <c r="I21" s="797" t="str">
        <f>IAB!B9</f>
        <v>欧州</v>
      </c>
      <c r="J21" s="1541">
        <f t="shared" si="3"/>
        <v>1</v>
      </c>
      <c r="K21" s="848"/>
      <c r="L21" s="848"/>
      <c r="M21" s="849"/>
      <c r="N21" s="878"/>
      <c r="O21" s="878"/>
      <c r="P21" s="1181"/>
      <c r="Q21" s="567">
        <f t="shared" si="6"/>
        <v>0.34302709847984136</v>
      </c>
      <c r="R21" s="669" t="s">
        <v>170</v>
      </c>
      <c r="S21" s="848"/>
      <c r="T21" s="849"/>
      <c r="U21" s="567">
        <f t="shared" si="5"/>
        <v>0.21932234432234432</v>
      </c>
      <c r="V21" s="878"/>
      <c r="W21" s="1181"/>
      <c r="X21" s="498"/>
    </row>
    <row r="22" spans="8:24" ht="21.75" customHeight="1">
      <c r="H22" s="804"/>
      <c r="I22" s="797" t="str">
        <f>IAB!B10</f>
        <v>東南アジア他 </v>
      </c>
      <c r="J22" s="1541">
        <f t="shared" si="3"/>
        <v>1</v>
      </c>
      <c r="K22" s="848"/>
      <c r="L22" s="848"/>
      <c r="M22" s="849"/>
      <c r="N22" s="878"/>
      <c r="O22" s="878"/>
      <c r="P22" s="1181"/>
      <c r="Q22" s="567">
        <f t="shared" si="6"/>
        <v>0.6130985140341222</v>
      </c>
      <c r="R22" s="568">
        <f t="shared" si="4"/>
        <v>0.8027981345769487</v>
      </c>
      <c r="S22" s="848"/>
      <c r="T22" s="849"/>
      <c r="U22" s="567">
        <f t="shared" si="5"/>
        <v>0.6989150090415913</v>
      </c>
      <c r="V22" s="878"/>
      <c r="W22" s="1181"/>
      <c r="X22" s="498"/>
    </row>
    <row r="23" spans="8:23" ht="21.75" customHeight="1" thickBot="1">
      <c r="H23" s="805"/>
      <c r="I23" s="806" t="str">
        <f>IAB!B11</f>
        <v>中華圏</v>
      </c>
      <c r="J23" s="1624">
        <f t="shared" si="3"/>
        <v>1</v>
      </c>
      <c r="K23" s="1182"/>
      <c r="L23" s="1182"/>
      <c r="M23" s="1183"/>
      <c r="N23" s="879"/>
      <c r="O23" s="879"/>
      <c r="P23" s="1184"/>
      <c r="Q23" s="572">
        <f t="shared" si="6"/>
        <v>0.6442812172088143</v>
      </c>
      <c r="R23" s="573">
        <f t="shared" si="4"/>
        <v>1.1473387381036304</v>
      </c>
      <c r="S23" s="1182"/>
      <c r="T23" s="1183"/>
      <c r="U23" s="572">
        <f t="shared" si="5"/>
        <v>0.8589261543089187</v>
      </c>
      <c r="V23" s="879"/>
      <c r="W23" s="1184"/>
    </row>
    <row r="24" spans="8:23" ht="21.75" customHeight="1" thickBot="1" thickTop="1">
      <c r="H24" s="508" t="s">
        <v>76</v>
      </c>
      <c r="I24" s="507"/>
      <c r="J24" s="1793" t="s">
        <v>170</v>
      </c>
      <c r="K24" s="860"/>
      <c r="L24" s="860"/>
      <c r="M24" s="1185"/>
      <c r="N24" s="859"/>
      <c r="O24" s="859"/>
      <c r="P24" s="1186"/>
      <c r="Q24" s="1792" t="s">
        <v>170</v>
      </c>
      <c r="R24" s="1791" t="s">
        <v>170</v>
      </c>
      <c r="S24" s="860"/>
      <c r="T24" s="1185"/>
      <c r="U24" s="1792" t="s">
        <v>170</v>
      </c>
      <c r="V24" s="859"/>
      <c r="W24" s="1186"/>
    </row>
    <row r="25" spans="8:23" ht="21.75" customHeight="1" thickBot="1" thickTop="1">
      <c r="H25" s="501" t="s">
        <v>75</v>
      </c>
      <c r="I25" s="502"/>
      <c r="J25" s="905">
        <f t="shared" si="3"/>
        <v>1</v>
      </c>
      <c r="K25" s="237"/>
      <c r="L25" s="237"/>
      <c r="M25" s="407"/>
      <c r="N25" s="857"/>
      <c r="O25" s="857"/>
      <c r="P25" s="1187"/>
      <c r="Q25" s="483">
        <f t="shared" si="6"/>
        <v>0.6730025508104995</v>
      </c>
      <c r="R25" s="475">
        <f t="shared" si="4"/>
        <v>0.9291666666666666</v>
      </c>
      <c r="S25" s="1323"/>
      <c r="T25" s="1366"/>
      <c r="U25" s="483">
        <f t="shared" si="5"/>
        <v>0.7921014397041342</v>
      </c>
      <c r="V25" s="1401"/>
      <c r="W25" s="1304"/>
    </row>
  </sheetData>
  <mergeCells count="17">
    <mergeCell ref="C2:I2"/>
    <mergeCell ref="C3:I3"/>
    <mergeCell ref="C4:I4"/>
    <mergeCell ref="Q4:W4"/>
    <mergeCell ref="Q2:W2"/>
    <mergeCell ref="Q3:W3"/>
    <mergeCell ref="J2:P2"/>
    <mergeCell ref="J3:P3"/>
    <mergeCell ref="A5:B5"/>
    <mergeCell ref="J15:P15"/>
    <mergeCell ref="J16:P16"/>
    <mergeCell ref="A3:B3"/>
    <mergeCell ref="J4:P4"/>
    <mergeCell ref="Q15:W15"/>
    <mergeCell ref="Q16:W16"/>
    <mergeCell ref="H17:I17"/>
    <mergeCell ref="H16:I16"/>
  </mergeCells>
  <printOptions/>
  <pageMargins left="0.35433070866141736" right="0.2755905511811024" top="0.44" bottom="0.2" header="0.33" footer="0.2"/>
  <pageSetup horizontalDpi="600" verticalDpi="600" orientation="landscape" paperSize="9" scale="70" r:id="rId2"/>
  <headerFooter alignWithMargins="0">
    <oddFooter>&amp;C14&amp;R2012年度 第2四半期　データ集 営業利益地域別</oddFooter>
  </headerFooter>
  <ignoredErrors>
    <ignoredError sqref="J7 G7" formulaRange="1"/>
  </ignoredError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X53"/>
  <sheetViews>
    <sheetView zoomScale="75" zoomScaleNormal="75" workbookViewId="0" topLeftCell="A1">
      <pane xSplit="2" ySplit="5" topLeftCell="C6" activePane="bottomRight" state="frozen"/>
      <selection pane="topLeft" activeCell="A5" sqref="A5:B5"/>
      <selection pane="topRight" activeCell="A5" sqref="A5:B5"/>
      <selection pane="bottomLeft" activeCell="A5" sqref="A5:B5"/>
      <selection pane="bottomRight" activeCell="A1" sqref="A1"/>
    </sheetView>
  </sheetViews>
  <sheetFormatPr defaultColWidth="9.00390625" defaultRowHeight="13.5"/>
  <cols>
    <col min="1" max="1" width="11.625" style="30" customWidth="1"/>
    <col min="2" max="2" width="14.50390625" style="30" customWidth="1"/>
    <col min="3" max="8" width="9.375" style="30" customWidth="1"/>
    <col min="9" max="9" width="10.125" style="30" customWidth="1"/>
    <col min="10" max="23" width="10.00390625" style="30" customWidth="1"/>
    <col min="24" max="16384" width="9.00390625" style="30" customWidth="1"/>
  </cols>
  <sheetData>
    <row r="1" spans="1:23" ht="13.5" customHeight="1" thickBot="1">
      <c r="A1" s="1610"/>
      <c r="B1" s="1"/>
      <c r="C1" s="1"/>
      <c r="D1" s="1609"/>
      <c r="E1" s="1609"/>
      <c r="F1" s="1"/>
      <c r="G1" s="1"/>
      <c r="H1" s="1"/>
      <c r="I1" s="1"/>
      <c r="J1" s="1"/>
      <c r="K1" s="37" t="s">
        <v>54</v>
      </c>
      <c r="L1" s="1"/>
      <c r="M1" s="1"/>
      <c r="N1" s="1"/>
      <c r="O1" s="1"/>
      <c r="P1" s="1"/>
      <c r="Q1" s="131"/>
      <c r="R1" s="131"/>
      <c r="S1" s="131"/>
      <c r="T1" s="131"/>
      <c r="U1" s="131"/>
      <c r="V1" s="131"/>
      <c r="W1" s="131" t="s">
        <v>0</v>
      </c>
    </row>
    <row r="2" spans="1:23" ht="19.5" customHeight="1">
      <c r="A2" s="12"/>
      <c r="B2" s="13"/>
      <c r="C2" s="1856" t="s">
        <v>124</v>
      </c>
      <c r="D2" s="1857"/>
      <c r="E2" s="1857"/>
      <c r="F2" s="1857"/>
      <c r="G2" s="1857"/>
      <c r="H2" s="1857"/>
      <c r="I2" s="1858"/>
      <c r="J2" s="1850" t="s">
        <v>125</v>
      </c>
      <c r="K2" s="1851"/>
      <c r="L2" s="1851"/>
      <c r="M2" s="1851"/>
      <c r="N2" s="1851"/>
      <c r="O2" s="1851"/>
      <c r="P2" s="1852"/>
      <c r="Q2" s="1843" t="s">
        <v>126</v>
      </c>
      <c r="R2" s="1844"/>
      <c r="S2" s="1844"/>
      <c r="T2" s="1844"/>
      <c r="U2" s="1844"/>
      <c r="V2" s="1844"/>
      <c r="W2" s="1845"/>
    </row>
    <row r="3" spans="1:23" ht="19.5" customHeight="1">
      <c r="A3" s="1828" t="s">
        <v>9</v>
      </c>
      <c r="B3" s="1846"/>
      <c r="C3" s="1859" t="s">
        <v>118</v>
      </c>
      <c r="D3" s="1860"/>
      <c r="E3" s="1860"/>
      <c r="F3" s="1860"/>
      <c r="G3" s="1860"/>
      <c r="H3" s="1860"/>
      <c r="I3" s="1861"/>
      <c r="J3" s="1853" t="s">
        <v>119</v>
      </c>
      <c r="K3" s="1854"/>
      <c r="L3" s="1854"/>
      <c r="M3" s="1854"/>
      <c r="N3" s="1854"/>
      <c r="O3" s="1854"/>
      <c r="P3" s="1855"/>
      <c r="Q3" s="1847" t="s">
        <v>60</v>
      </c>
      <c r="R3" s="1848"/>
      <c r="S3" s="1848"/>
      <c r="T3" s="1848"/>
      <c r="U3" s="1848"/>
      <c r="V3" s="1848"/>
      <c r="W3" s="1849"/>
    </row>
    <row r="4" spans="1:23" ht="19.5" customHeight="1" thickBot="1">
      <c r="A4" s="14"/>
      <c r="B4" s="15"/>
      <c r="C4" s="1832" t="s">
        <v>120</v>
      </c>
      <c r="D4" s="1833"/>
      <c r="E4" s="1833"/>
      <c r="F4" s="1833"/>
      <c r="G4" s="1833"/>
      <c r="H4" s="1833"/>
      <c r="I4" s="1834"/>
      <c r="J4" s="1813" t="s">
        <v>121</v>
      </c>
      <c r="K4" s="1829"/>
      <c r="L4" s="1829"/>
      <c r="M4" s="1829"/>
      <c r="N4" s="1830"/>
      <c r="O4" s="1830"/>
      <c r="P4" s="1831"/>
      <c r="Q4" s="1824"/>
      <c r="R4" s="1825"/>
      <c r="S4" s="1826"/>
      <c r="T4" s="1825"/>
      <c r="U4" s="1825"/>
      <c r="V4" s="1826"/>
      <c r="W4" s="1827"/>
    </row>
    <row r="5" spans="1:23" ht="19.5" customHeight="1" thickBot="1">
      <c r="A5" s="1816"/>
      <c r="B5" s="1817"/>
      <c r="C5" s="882" t="s">
        <v>87</v>
      </c>
      <c r="D5" s="113" t="s">
        <v>106</v>
      </c>
      <c r="E5" s="114" t="s">
        <v>98</v>
      </c>
      <c r="F5" s="883" t="s">
        <v>99</v>
      </c>
      <c r="G5" s="9" t="s">
        <v>107</v>
      </c>
      <c r="H5" s="10" t="s">
        <v>100</v>
      </c>
      <c r="I5" s="9" t="s">
        <v>101</v>
      </c>
      <c r="J5" s="886" t="s">
        <v>108</v>
      </c>
      <c r="K5" s="134" t="s">
        <v>109</v>
      </c>
      <c r="L5" s="132" t="s">
        <v>110</v>
      </c>
      <c r="M5" s="134" t="s">
        <v>111</v>
      </c>
      <c r="N5" s="135" t="s">
        <v>112</v>
      </c>
      <c r="O5" s="135" t="s">
        <v>113</v>
      </c>
      <c r="P5" s="136" t="s">
        <v>114</v>
      </c>
      <c r="Q5" s="92" t="s">
        <v>33</v>
      </c>
      <c r="R5" s="2" t="s">
        <v>67</v>
      </c>
      <c r="S5" s="79" t="s">
        <v>35</v>
      </c>
      <c r="T5" s="6" t="s">
        <v>36</v>
      </c>
      <c r="U5" s="7" t="s">
        <v>34</v>
      </c>
      <c r="V5" s="7" t="s">
        <v>37</v>
      </c>
      <c r="W5" s="7" t="s">
        <v>38</v>
      </c>
    </row>
    <row r="6" spans="1:24" ht="20.25" customHeight="1" thickTop="1">
      <c r="A6" s="139" t="s">
        <v>2</v>
      </c>
      <c r="B6" s="17"/>
      <c r="C6" s="1077">
        <v>1498.84</v>
      </c>
      <c r="D6" s="1129">
        <v>1543.32</v>
      </c>
      <c r="E6" s="1676"/>
      <c r="F6" s="1677"/>
      <c r="G6" s="1078">
        <v>3042.16</v>
      </c>
      <c r="H6" s="1078">
        <v>3457.84</v>
      </c>
      <c r="I6" s="1078">
        <v>6500</v>
      </c>
      <c r="J6" s="885">
        <v>1498.84</v>
      </c>
      <c r="K6" s="260"/>
      <c r="L6" s="1124"/>
      <c r="M6" s="1122"/>
      <c r="N6" s="908">
        <v>3085</v>
      </c>
      <c r="O6" s="908">
        <v>3415</v>
      </c>
      <c r="P6" s="908">
        <v>6500</v>
      </c>
      <c r="Q6" s="255">
        <v>1514</v>
      </c>
      <c r="R6" s="80">
        <v>1518.07927161</v>
      </c>
      <c r="S6" s="257">
        <v>1496.0107283900002</v>
      </c>
      <c r="T6" s="256">
        <v>1666.0207674499998</v>
      </c>
      <c r="U6" s="258">
        <v>3032.57927161</v>
      </c>
      <c r="V6" s="258">
        <v>3162.03149584</v>
      </c>
      <c r="W6" s="259">
        <v>6194.61076745</v>
      </c>
      <c r="X6" s="138"/>
    </row>
    <row r="7" spans="1:24" ht="20.25" customHeight="1">
      <c r="A7" s="139" t="s">
        <v>3</v>
      </c>
      <c r="B7" s="17"/>
      <c r="C7" s="1130">
        <v>950.81</v>
      </c>
      <c r="D7" s="1131">
        <f>D6-D8</f>
        <v>974.14</v>
      </c>
      <c r="E7" s="1678"/>
      <c r="F7" s="1679"/>
      <c r="G7" s="1079">
        <f>G6-G8</f>
        <v>1924.9499999999998</v>
      </c>
      <c r="H7" s="1079">
        <f>H6-H8</f>
        <v>2140.05</v>
      </c>
      <c r="I7" s="1079">
        <f>I6-I8</f>
        <v>4065</v>
      </c>
      <c r="J7" s="1434">
        <f>J6-J8</f>
        <v>950.81</v>
      </c>
      <c r="K7" s="254"/>
      <c r="L7" s="254"/>
      <c r="M7" s="1122"/>
      <c r="N7" s="908">
        <v>1980</v>
      </c>
      <c r="O7" s="908">
        <v>2085</v>
      </c>
      <c r="P7" s="908">
        <v>4065</v>
      </c>
      <c r="Q7" s="255">
        <v>935.9</v>
      </c>
      <c r="R7" s="82">
        <v>946.70539964</v>
      </c>
      <c r="S7" s="257">
        <v>953.3546003600004</v>
      </c>
      <c r="T7" s="256">
        <v>1079.7837650899992</v>
      </c>
      <c r="U7" s="258">
        <v>1882.60539964</v>
      </c>
      <c r="V7" s="258">
        <v>2033.1383654499996</v>
      </c>
      <c r="W7" s="259">
        <v>3915.7437650899997</v>
      </c>
      <c r="X7" s="138"/>
    </row>
    <row r="8" spans="1:24" ht="20.25" customHeight="1">
      <c r="A8" s="33" t="s">
        <v>4</v>
      </c>
      <c r="B8" s="18"/>
      <c r="C8" s="1083">
        <v>548.03</v>
      </c>
      <c r="D8" s="1129">
        <v>569.18</v>
      </c>
      <c r="E8" s="1680"/>
      <c r="F8" s="1681"/>
      <c r="G8" s="1080">
        <v>1117.21</v>
      </c>
      <c r="H8" s="1080">
        <v>1317.79</v>
      </c>
      <c r="I8" s="1080">
        <v>2435</v>
      </c>
      <c r="J8" s="1435">
        <v>548.03</v>
      </c>
      <c r="K8" s="260"/>
      <c r="L8" s="1072"/>
      <c r="M8" s="1071"/>
      <c r="N8" s="910">
        <v>1105</v>
      </c>
      <c r="O8" s="910">
        <v>1330</v>
      </c>
      <c r="P8" s="910">
        <v>2435</v>
      </c>
      <c r="Q8" s="261">
        <v>578.6</v>
      </c>
      <c r="R8" s="80">
        <v>571.37387197</v>
      </c>
      <c r="S8" s="263">
        <v>542.6561280299998</v>
      </c>
      <c r="T8" s="262">
        <v>586.2370023600005</v>
      </c>
      <c r="U8" s="264">
        <v>1149.97387197</v>
      </c>
      <c r="V8" s="264">
        <v>1128.8931303900004</v>
      </c>
      <c r="W8" s="265">
        <v>2278.8670023600002</v>
      </c>
      <c r="X8" s="138"/>
    </row>
    <row r="9" spans="1:24" ht="20.25" customHeight="1">
      <c r="A9" s="140"/>
      <c r="B9" s="171" t="s">
        <v>27</v>
      </c>
      <c r="C9" s="1081">
        <v>360.23</v>
      </c>
      <c r="D9" s="1391">
        <v>360.81</v>
      </c>
      <c r="E9" s="1682"/>
      <c r="F9" s="1683"/>
      <c r="G9" s="1388">
        <v>721.04</v>
      </c>
      <c r="H9" s="1081">
        <v>798.96</v>
      </c>
      <c r="I9" s="1388">
        <v>1520</v>
      </c>
      <c r="J9" s="1436">
        <v>360.23</v>
      </c>
      <c r="K9" s="1643"/>
      <c r="L9" s="1074"/>
      <c r="M9" s="1073"/>
      <c r="N9" s="1441">
        <v>735</v>
      </c>
      <c r="O9" s="1441">
        <v>785</v>
      </c>
      <c r="P9" s="1441">
        <v>1520</v>
      </c>
      <c r="Q9" s="266">
        <v>355.9</v>
      </c>
      <c r="R9" s="478">
        <v>359.83508672000005</v>
      </c>
      <c r="S9" s="268">
        <v>360.3349132799999</v>
      </c>
      <c r="T9" s="267">
        <v>380.55025762000014</v>
      </c>
      <c r="U9" s="269">
        <v>715.73508672</v>
      </c>
      <c r="V9" s="269">
        <v>740.8851709</v>
      </c>
      <c r="W9" s="270">
        <v>1456.62025762</v>
      </c>
      <c r="X9" s="138"/>
    </row>
    <row r="10" spans="1:24" ht="20.25" customHeight="1">
      <c r="A10" s="14"/>
      <c r="B10" s="51" t="s">
        <v>29</v>
      </c>
      <c r="C10" s="1082">
        <v>106.01</v>
      </c>
      <c r="D10" s="1392">
        <v>110.25</v>
      </c>
      <c r="E10" s="1684"/>
      <c r="F10" s="1685"/>
      <c r="G10" s="1389">
        <v>216.26</v>
      </c>
      <c r="H10" s="1082">
        <v>238.74</v>
      </c>
      <c r="I10" s="1389">
        <v>455</v>
      </c>
      <c r="J10" s="1437">
        <v>106.01</v>
      </c>
      <c r="K10" s="1644"/>
      <c r="L10" s="1076"/>
      <c r="M10" s="1075"/>
      <c r="N10" s="1442">
        <v>215</v>
      </c>
      <c r="O10" s="1442">
        <v>240</v>
      </c>
      <c r="P10" s="1442">
        <v>455</v>
      </c>
      <c r="Q10" s="271">
        <v>101.2</v>
      </c>
      <c r="R10" s="272">
        <v>105.91000217</v>
      </c>
      <c r="S10" s="273">
        <v>108.06999783</v>
      </c>
      <c r="T10" s="272">
        <v>105.71062334999999</v>
      </c>
      <c r="U10" s="274">
        <v>207.11000217</v>
      </c>
      <c r="V10" s="274">
        <v>213.78062118</v>
      </c>
      <c r="W10" s="275">
        <v>420.89062335</v>
      </c>
      <c r="X10" s="138"/>
    </row>
    <row r="11" spans="1:24" ht="20.25" customHeight="1">
      <c r="A11" s="139" t="s">
        <v>28</v>
      </c>
      <c r="B11" s="17"/>
      <c r="C11" s="1132">
        <v>466.24</v>
      </c>
      <c r="D11" s="1393">
        <f>D9+D10</f>
        <v>471.06</v>
      </c>
      <c r="E11" s="1686"/>
      <c r="F11" s="1687"/>
      <c r="G11" s="1390">
        <f>G9+G10</f>
        <v>937.3</v>
      </c>
      <c r="H11" s="1390">
        <f>H9+H10</f>
        <v>1037.7</v>
      </c>
      <c r="I11" s="1390">
        <f>I9+I10</f>
        <v>1975</v>
      </c>
      <c r="J11" s="1438">
        <f>SUM(J9:J10)</f>
        <v>466.24</v>
      </c>
      <c r="K11" s="1123"/>
      <c r="L11" s="1123"/>
      <c r="M11" s="1124"/>
      <c r="N11" s="1443">
        <v>950</v>
      </c>
      <c r="O11" s="1443">
        <v>1025</v>
      </c>
      <c r="P11" s="1443">
        <v>1975</v>
      </c>
      <c r="Q11" s="255">
        <v>457.1</v>
      </c>
      <c r="R11" s="256">
        <v>465.74508889000003</v>
      </c>
      <c r="S11" s="257">
        <v>469.06999783000003</v>
      </c>
      <c r="T11" s="256">
        <v>486.26088097000013</v>
      </c>
      <c r="U11" s="258">
        <v>922.84508889</v>
      </c>
      <c r="V11" s="258">
        <v>954.6657920800001</v>
      </c>
      <c r="W11" s="259">
        <v>1877.51088097</v>
      </c>
      <c r="X11" s="138"/>
    </row>
    <row r="12" spans="1:24" ht="20.25" customHeight="1">
      <c r="A12" s="33" t="s">
        <v>5</v>
      </c>
      <c r="B12" s="18"/>
      <c r="C12" s="1083">
        <v>81.79</v>
      </c>
      <c r="D12" s="1131">
        <v>98.12</v>
      </c>
      <c r="E12" s="1680"/>
      <c r="F12" s="1681"/>
      <c r="G12" s="1080">
        <v>179.91</v>
      </c>
      <c r="H12" s="1083">
        <v>280.09</v>
      </c>
      <c r="I12" s="1079">
        <v>460</v>
      </c>
      <c r="J12" s="1435">
        <v>81.79</v>
      </c>
      <c r="K12" s="254"/>
      <c r="L12" s="1072"/>
      <c r="M12" s="1071"/>
      <c r="N12" s="910">
        <v>155</v>
      </c>
      <c r="O12" s="910">
        <v>305</v>
      </c>
      <c r="P12" s="910">
        <v>460</v>
      </c>
      <c r="Q12" s="261">
        <v>121.5</v>
      </c>
      <c r="R12" s="262">
        <v>105.62878307999993</v>
      </c>
      <c r="S12" s="263">
        <v>74.25121691999985</v>
      </c>
      <c r="T12" s="262">
        <v>99.97612139000034</v>
      </c>
      <c r="U12" s="264">
        <v>227.12878307999986</v>
      </c>
      <c r="V12" s="264">
        <v>174.2273383100003</v>
      </c>
      <c r="W12" s="265">
        <v>401.35612139000017</v>
      </c>
      <c r="X12" s="138"/>
    </row>
    <row r="13" spans="1:24" ht="20.25" customHeight="1">
      <c r="A13" s="140" t="s">
        <v>43</v>
      </c>
      <c r="B13" s="94"/>
      <c r="C13" s="1083">
        <v>13.53</v>
      </c>
      <c r="D13" s="1131">
        <v>-5.83</v>
      </c>
      <c r="E13" s="1680"/>
      <c r="F13" s="1681"/>
      <c r="G13" s="1080">
        <v>7.71</v>
      </c>
      <c r="H13" s="1083">
        <v>22.3</v>
      </c>
      <c r="I13" s="1079">
        <v>30</v>
      </c>
      <c r="J13" s="1435">
        <v>13.53</v>
      </c>
      <c r="K13" s="254"/>
      <c r="L13" s="1072"/>
      <c r="M13" s="1071"/>
      <c r="N13" s="910">
        <v>10</v>
      </c>
      <c r="O13" s="910">
        <v>20</v>
      </c>
      <c r="P13" s="910">
        <v>30</v>
      </c>
      <c r="Q13" s="261">
        <v>6.7</v>
      </c>
      <c r="R13" s="262">
        <v>9.696156349999999</v>
      </c>
      <c r="S13" s="263">
        <v>21.753843649999766</v>
      </c>
      <c r="T13" s="262">
        <v>27.736702690000243</v>
      </c>
      <c r="U13" s="264">
        <v>16.39615635</v>
      </c>
      <c r="V13" s="264">
        <v>49.49054634000001</v>
      </c>
      <c r="W13" s="264">
        <v>65.88670269</v>
      </c>
      <c r="X13" s="138"/>
    </row>
    <row r="14" spans="1:24" ht="20.25" customHeight="1">
      <c r="A14" s="141" t="s">
        <v>46</v>
      </c>
      <c r="B14" s="18"/>
      <c r="C14" s="1085">
        <v>68.26</v>
      </c>
      <c r="D14" s="1133">
        <v>103.95</v>
      </c>
      <c r="E14" s="1688"/>
      <c r="F14" s="1689"/>
      <c r="G14" s="1084">
        <v>172.21</v>
      </c>
      <c r="H14" s="1085">
        <v>257.79</v>
      </c>
      <c r="I14" s="1079">
        <v>430</v>
      </c>
      <c r="J14" s="1439">
        <v>68.26</v>
      </c>
      <c r="K14" s="276"/>
      <c r="L14" s="1126"/>
      <c r="M14" s="1125"/>
      <c r="N14" s="912">
        <v>145</v>
      </c>
      <c r="O14" s="912">
        <v>285</v>
      </c>
      <c r="P14" s="912">
        <v>430</v>
      </c>
      <c r="Q14" s="277">
        <v>114.8</v>
      </c>
      <c r="R14" s="278">
        <v>95.93262672999994</v>
      </c>
      <c r="S14" s="279">
        <v>52.49737327000008</v>
      </c>
      <c r="T14" s="278">
        <v>72.2394187000001</v>
      </c>
      <c r="U14" s="280">
        <v>210.73262672999988</v>
      </c>
      <c r="V14" s="280">
        <v>124.7367919700003</v>
      </c>
      <c r="W14" s="281">
        <v>335.4694187000002</v>
      </c>
      <c r="X14" s="138"/>
    </row>
    <row r="15" spans="1:24" ht="20.25" customHeight="1">
      <c r="A15" s="141" t="s">
        <v>47</v>
      </c>
      <c r="B15" s="18"/>
      <c r="C15" s="1085">
        <v>22.12</v>
      </c>
      <c r="D15" s="1133">
        <v>33.67</v>
      </c>
      <c r="E15" s="1688"/>
      <c r="F15" s="1689"/>
      <c r="G15" s="1084">
        <v>55.79</v>
      </c>
      <c r="H15" s="1085">
        <v>97.21</v>
      </c>
      <c r="I15" s="1079">
        <v>153</v>
      </c>
      <c r="J15" s="1439">
        <v>22.12</v>
      </c>
      <c r="K15" s="276"/>
      <c r="L15" s="1126"/>
      <c r="M15" s="1125"/>
      <c r="N15" s="912">
        <v>52.975</v>
      </c>
      <c r="O15" s="912">
        <v>99.675</v>
      </c>
      <c r="P15" s="912">
        <v>152.65</v>
      </c>
      <c r="Q15" s="277">
        <v>39.3</v>
      </c>
      <c r="R15" s="263">
        <v>32.77055834166006</v>
      </c>
      <c r="S15" s="1641">
        <v>70.35944165833995</v>
      </c>
      <c r="T15" s="278">
        <v>35.82490856999999</v>
      </c>
      <c r="U15" s="280">
        <v>72.07055834166006</v>
      </c>
      <c r="V15" s="280">
        <v>106.18435022833994</v>
      </c>
      <c r="W15" s="281">
        <v>178.25490857</v>
      </c>
      <c r="X15" s="138"/>
    </row>
    <row r="16" spans="1:24" ht="20.25" customHeight="1">
      <c r="A16" s="141" t="s">
        <v>59</v>
      </c>
      <c r="B16" s="18"/>
      <c r="C16" s="1083">
        <v>-1.06</v>
      </c>
      <c r="D16" s="1131">
        <v>-5.23</v>
      </c>
      <c r="E16" s="1680"/>
      <c r="F16" s="1681"/>
      <c r="G16" s="1080">
        <v>-6.29</v>
      </c>
      <c r="H16" s="1083">
        <v>-1.71</v>
      </c>
      <c r="I16" s="1079">
        <v>-8</v>
      </c>
      <c r="J16" s="1439">
        <v>-1.06</v>
      </c>
      <c r="K16" s="276"/>
      <c r="L16" s="1126"/>
      <c r="M16" s="1125"/>
      <c r="N16" s="912">
        <v>-3</v>
      </c>
      <c r="O16" s="912">
        <v>-5</v>
      </c>
      <c r="P16" s="912">
        <v>-8</v>
      </c>
      <c r="Q16" s="277">
        <v>6.2</v>
      </c>
      <c r="R16" s="278">
        <v>2.48226877</v>
      </c>
      <c r="S16" s="279">
        <v>-4.292268770000001</v>
      </c>
      <c r="T16" s="278">
        <v>-11.063949699999998</v>
      </c>
      <c r="U16" s="280">
        <v>8.68226877</v>
      </c>
      <c r="V16" s="280">
        <v>-15.35621847</v>
      </c>
      <c r="W16" s="281">
        <v>-6.6739497</v>
      </c>
      <c r="X16" s="138"/>
    </row>
    <row r="17" spans="1:24" ht="20.25" customHeight="1" thickBot="1">
      <c r="A17" s="142" t="s">
        <v>48</v>
      </c>
      <c r="B17" s="19"/>
      <c r="C17" s="1134">
        <v>47.2</v>
      </c>
      <c r="D17" s="1135">
        <v>75.51</v>
      </c>
      <c r="E17" s="1690"/>
      <c r="F17" s="1691"/>
      <c r="G17" s="1086">
        <v>122.71</v>
      </c>
      <c r="H17" s="1087">
        <v>162.29</v>
      </c>
      <c r="I17" s="1088">
        <v>285</v>
      </c>
      <c r="J17" s="1440">
        <v>47.2</v>
      </c>
      <c r="K17" s="1645"/>
      <c r="L17" s="1128"/>
      <c r="M17" s="1127"/>
      <c r="N17" s="969">
        <v>95.025</v>
      </c>
      <c r="O17" s="969">
        <v>190.325</v>
      </c>
      <c r="P17" s="969">
        <v>285.35</v>
      </c>
      <c r="Q17" s="282">
        <v>69.29999999999993</v>
      </c>
      <c r="R17" s="283">
        <v>60.6797996183399</v>
      </c>
      <c r="S17" s="284">
        <v>-13.569799618339829</v>
      </c>
      <c r="T17" s="285">
        <v>47.478459830000105</v>
      </c>
      <c r="U17" s="286">
        <v>129.97979961833983</v>
      </c>
      <c r="V17" s="286">
        <v>33.90866021166036</v>
      </c>
      <c r="W17" s="287">
        <v>163.8884598300002</v>
      </c>
      <c r="X17" s="138"/>
    </row>
    <row r="18" spans="1:24" s="45" customFormat="1" ht="15" customHeight="1" thickBot="1">
      <c r="A18" s="143"/>
      <c r="B18" s="3"/>
      <c r="C18" s="169"/>
      <c r="D18" s="169"/>
      <c r="E18" s="169"/>
      <c r="F18" s="169"/>
      <c r="G18" s="170"/>
      <c r="H18" s="169"/>
      <c r="I18" s="169"/>
      <c r="J18" s="169"/>
      <c r="K18" s="169"/>
      <c r="L18" s="169"/>
      <c r="M18" s="169"/>
      <c r="N18" s="169"/>
      <c r="O18" s="169"/>
      <c r="P18" s="169"/>
      <c r="Q18" s="169"/>
      <c r="R18" s="87"/>
      <c r="S18" s="87"/>
      <c r="T18" s="87"/>
      <c r="U18" s="87"/>
      <c r="V18" s="87"/>
      <c r="W18" s="87"/>
      <c r="X18" s="144"/>
    </row>
    <row r="19" spans="1:24" ht="21" customHeight="1">
      <c r="A19" s="137" t="s">
        <v>32</v>
      </c>
      <c r="B19" s="20"/>
      <c r="C19" s="1032">
        <f aca="true" t="shared" si="0" ref="C19:I19">C8/C6</f>
        <v>0.3656360919110779</v>
      </c>
      <c r="D19" s="1396">
        <f t="shared" si="0"/>
        <v>0.36880232226628307</v>
      </c>
      <c r="E19" s="289"/>
      <c r="F19" s="288"/>
      <c r="G19" s="1403">
        <f t="shared" si="0"/>
        <v>0.3672423541168118</v>
      </c>
      <c r="H19" s="1032">
        <f t="shared" si="0"/>
        <v>0.3811020752839923</v>
      </c>
      <c r="I19" s="1403">
        <f t="shared" si="0"/>
        <v>0.37461538461538463</v>
      </c>
      <c r="J19" s="1444">
        <f aca="true" t="shared" si="1" ref="J19:P19">J8/J6</f>
        <v>0.3656360919110779</v>
      </c>
      <c r="K19" s="289"/>
      <c r="L19" s="289"/>
      <c r="M19" s="288"/>
      <c r="N19" s="1447">
        <f t="shared" si="1"/>
        <v>0.3581847649918963</v>
      </c>
      <c r="O19" s="1447">
        <f t="shared" si="1"/>
        <v>0.38945827232796487</v>
      </c>
      <c r="P19" s="1447">
        <f t="shared" si="1"/>
        <v>0.37461538461538463</v>
      </c>
      <c r="Q19" s="290">
        <v>0.3820402773192473</v>
      </c>
      <c r="R19" s="291">
        <v>0.37637947019988555</v>
      </c>
      <c r="S19" s="292">
        <v>0.3627354521808836</v>
      </c>
      <c r="T19" s="293">
        <v>0.35187856827096514</v>
      </c>
      <c r="U19" s="294">
        <v>0.3792065331105021</v>
      </c>
      <c r="V19" s="294">
        <v>0.35701514418031044</v>
      </c>
      <c r="W19" s="294">
        <v>0.3678789657510784</v>
      </c>
      <c r="X19" s="138"/>
    </row>
    <row r="20" spans="1:23" s="146" customFormat="1" ht="21" customHeight="1">
      <c r="A20" s="145" t="s">
        <v>31</v>
      </c>
      <c r="B20" s="54"/>
      <c r="C20" s="1033">
        <f aca="true" t="shared" si="2" ref="C20:I20">C9/C6</f>
        <v>0.24033919564463188</v>
      </c>
      <c r="D20" s="1397">
        <f t="shared" si="2"/>
        <v>0.23378819687427108</v>
      </c>
      <c r="E20" s="1692"/>
      <c r="F20" s="1693"/>
      <c r="G20" s="1404">
        <f t="shared" si="2"/>
        <v>0.23701580455991794</v>
      </c>
      <c r="H20" s="1033">
        <f t="shared" si="2"/>
        <v>0.2310575388103556</v>
      </c>
      <c r="I20" s="1404">
        <f t="shared" si="2"/>
        <v>0.23384615384615384</v>
      </c>
      <c r="J20" s="1445">
        <f aca="true" t="shared" si="3" ref="J20:P20">J9/J6</f>
        <v>0.24033919564463188</v>
      </c>
      <c r="K20" s="295"/>
      <c r="L20" s="295"/>
      <c r="M20" s="296"/>
      <c r="N20" s="1448">
        <f t="shared" si="3"/>
        <v>0.23824959481361427</v>
      </c>
      <c r="O20" s="1448">
        <f t="shared" si="3"/>
        <v>0.22986822840409957</v>
      </c>
      <c r="P20" s="1448">
        <f t="shared" si="3"/>
        <v>0.23384615384615384</v>
      </c>
      <c r="Q20" s="297">
        <v>0.23499504787058434</v>
      </c>
      <c r="R20" s="298">
        <v>0.23703313354537586</v>
      </c>
      <c r="S20" s="299">
        <v>0.24086385641618405</v>
      </c>
      <c r="T20" s="300">
        <v>0.2284186758382777</v>
      </c>
      <c r="U20" s="300">
        <v>0.23601529345678585</v>
      </c>
      <c r="V20" s="301">
        <v>0.2343067018385857</v>
      </c>
      <c r="W20" s="301">
        <v>0.2351431449533374</v>
      </c>
    </row>
    <row r="21" spans="1:23" s="146" customFormat="1" ht="21" customHeight="1">
      <c r="A21" s="147" t="s">
        <v>30</v>
      </c>
      <c r="B21" s="52"/>
      <c r="C21" s="1034">
        <f aca="true" t="shared" si="4" ref="C21:J21">C10/C6</f>
        <v>0.070728029676283</v>
      </c>
      <c r="D21" s="1398">
        <f t="shared" si="4"/>
        <v>0.07143690226265453</v>
      </c>
      <c r="E21" s="295"/>
      <c r="F21" s="296"/>
      <c r="G21" s="1405">
        <f t="shared" si="4"/>
        <v>0.07108764824992768</v>
      </c>
      <c r="H21" s="1034">
        <f t="shared" si="4"/>
        <v>0.06904310205214816</v>
      </c>
      <c r="I21" s="1405">
        <f t="shared" si="4"/>
        <v>0.07</v>
      </c>
      <c r="J21" s="1445">
        <f t="shared" si="4"/>
        <v>0.070728029676283</v>
      </c>
      <c r="K21" s="295"/>
      <c r="L21" s="295"/>
      <c r="M21" s="296"/>
      <c r="N21" s="1448">
        <f>N10/N6</f>
        <v>0.06969205834683954</v>
      </c>
      <c r="O21" s="1448">
        <f>O10/O6</f>
        <v>0.07027818448023426</v>
      </c>
      <c r="P21" s="1448">
        <f>P10/P6</f>
        <v>0.07</v>
      </c>
      <c r="Q21" s="302">
        <v>0.06682073291515352</v>
      </c>
      <c r="R21" s="303">
        <v>0.06976579164912586</v>
      </c>
      <c r="S21" s="304">
        <v>0.07223878531025271</v>
      </c>
      <c r="T21" s="305">
        <v>0.0634509637666762</v>
      </c>
      <c r="U21" s="302">
        <v>0.0682950002688784</v>
      </c>
      <c r="V21" s="306">
        <v>0.06760863117943383</v>
      </c>
      <c r="W21" s="301">
        <v>0.06794464400597987</v>
      </c>
    </row>
    <row r="22" spans="1:23" s="146" customFormat="1" ht="21" customHeight="1">
      <c r="A22" s="147" t="s">
        <v>25</v>
      </c>
      <c r="B22" s="52"/>
      <c r="C22" s="1034">
        <f aca="true" t="shared" si="5" ref="C22:J22">C11/C6</f>
        <v>0.31106722532091485</v>
      </c>
      <c r="D22" s="1398">
        <f t="shared" si="5"/>
        <v>0.3052250991369256</v>
      </c>
      <c r="E22" s="295"/>
      <c r="F22" s="296"/>
      <c r="G22" s="1405">
        <f t="shared" si="5"/>
        <v>0.30810345280984563</v>
      </c>
      <c r="H22" s="1034">
        <f t="shared" si="5"/>
        <v>0.30010064086250376</v>
      </c>
      <c r="I22" s="1405">
        <f t="shared" si="5"/>
        <v>0.3038461538461538</v>
      </c>
      <c r="J22" s="1445">
        <f t="shared" si="5"/>
        <v>0.31106722532091485</v>
      </c>
      <c r="K22" s="295"/>
      <c r="L22" s="295"/>
      <c r="M22" s="296"/>
      <c r="N22" s="1448">
        <f>N11/N6</f>
        <v>0.3079416531604538</v>
      </c>
      <c r="O22" s="1448">
        <f>O11/O6</f>
        <v>0.3001464128843338</v>
      </c>
      <c r="P22" s="1448">
        <f>P11/P6</f>
        <v>0.3038461538461538</v>
      </c>
      <c r="Q22" s="302">
        <v>0.30181578078573784</v>
      </c>
      <c r="R22" s="303">
        <v>0.3067989251945017</v>
      </c>
      <c r="S22" s="304">
        <v>0.3135472152227217</v>
      </c>
      <c r="T22" s="305">
        <v>0.2918696396049539</v>
      </c>
      <c r="U22" s="302">
        <v>0.30431029372566426</v>
      </c>
      <c r="V22" s="306">
        <v>0.30191533301801954</v>
      </c>
      <c r="W22" s="306">
        <v>0.30308778895931726</v>
      </c>
    </row>
    <row r="23" spans="1:23" s="146" customFormat="1" ht="21" customHeight="1" thickBot="1">
      <c r="A23" s="148" t="s">
        <v>26</v>
      </c>
      <c r="B23" s="53"/>
      <c r="C23" s="1136">
        <f aca="true" t="shared" si="6" ref="C23:J23">C12/C6</f>
        <v>0.054568866590163065</v>
      </c>
      <c r="D23" s="1137">
        <f t="shared" si="6"/>
        <v>0.0635772231293575</v>
      </c>
      <c r="E23" s="307"/>
      <c r="F23" s="1694"/>
      <c r="G23" s="1035">
        <f t="shared" si="6"/>
        <v>0.059138901306966106</v>
      </c>
      <c r="H23" s="1035">
        <f t="shared" si="6"/>
        <v>0.08100143442148855</v>
      </c>
      <c r="I23" s="1036">
        <f t="shared" si="6"/>
        <v>0.07076923076923076</v>
      </c>
      <c r="J23" s="1446">
        <f t="shared" si="6"/>
        <v>0.054568866590163065</v>
      </c>
      <c r="K23" s="307"/>
      <c r="L23" s="307"/>
      <c r="M23" s="308"/>
      <c r="N23" s="970">
        <f>N12/N6</f>
        <v>0.050243111831442464</v>
      </c>
      <c r="O23" s="970">
        <f>O12/O6</f>
        <v>0.08931185944363104</v>
      </c>
      <c r="P23" s="970">
        <f>P12/P6</f>
        <v>0.07076923076923076</v>
      </c>
      <c r="Q23" s="1045">
        <v>0.08022449653350941</v>
      </c>
      <c r="R23" s="309">
        <v>0.06958054500538385</v>
      </c>
      <c r="S23" s="310">
        <v>0.04963281045444685</v>
      </c>
      <c r="T23" s="309">
        <v>0.06000892866601124</v>
      </c>
      <c r="U23" s="311">
        <v>0.07489623938483789</v>
      </c>
      <c r="V23" s="311">
        <v>0.05509981116229093</v>
      </c>
      <c r="W23" s="311">
        <v>0.06479117679176115</v>
      </c>
    </row>
    <row r="24" spans="1:24" ht="12" customHeight="1" thickBot="1">
      <c r="A24" s="143"/>
      <c r="B24" s="3"/>
      <c r="C24" s="87"/>
      <c r="D24" s="87"/>
      <c r="E24" s="87"/>
      <c r="F24" s="87"/>
      <c r="G24" s="87"/>
      <c r="H24" s="87"/>
      <c r="I24" s="87"/>
      <c r="J24" s="87"/>
      <c r="K24" s="87"/>
      <c r="L24" s="87"/>
      <c r="M24" s="87"/>
      <c r="N24" s="87"/>
      <c r="O24" s="87"/>
      <c r="P24" s="87"/>
      <c r="Q24" s="87"/>
      <c r="R24" s="87"/>
      <c r="S24" s="87"/>
      <c r="T24" s="87"/>
      <c r="U24" s="87"/>
      <c r="V24" s="87"/>
      <c r="W24" s="87"/>
      <c r="X24" s="138"/>
    </row>
    <row r="25" spans="1:24" ht="21" customHeight="1">
      <c r="A25" s="137" t="s">
        <v>8</v>
      </c>
      <c r="B25" s="20"/>
      <c r="C25" s="1249">
        <v>52.75</v>
      </c>
      <c r="D25" s="1605">
        <f>G25-C25</f>
        <v>53.84</v>
      </c>
      <c r="E25" s="1695"/>
      <c r="F25" s="1695"/>
      <c r="G25" s="1262">
        <v>106.59</v>
      </c>
      <c r="H25" s="1250">
        <f>I25-G25</f>
        <v>123.41</v>
      </c>
      <c r="I25" s="1259">
        <v>230</v>
      </c>
      <c r="J25" s="1449">
        <v>52.75</v>
      </c>
      <c r="K25" s="314"/>
      <c r="L25" s="315"/>
      <c r="M25" s="314"/>
      <c r="N25" s="1255"/>
      <c r="O25" s="313"/>
      <c r="P25" s="1451">
        <v>240</v>
      </c>
      <c r="Q25" s="1053">
        <v>53.39</v>
      </c>
      <c r="R25" s="1612">
        <v>54</v>
      </c>
      <c r="S25" s="1612">
        <v>55</v>
      </c>
      <c r="T25" s="1642">
        <v>64</v>
      </c>
      <c r="U25" s="316">
        <v>107</v>
      </c>
      <c r="V25" s="316">
        <v>119</v>
      </c>
      <c r="W25" s="316">
        <v>226</v>
      </c>
      <c r="X25" s="138"/>
    </row>
    <row r="26" spans="1:24" ht="21" customHeight="1" thickBot="1">
      <c r="A26" s="149" t="s">
        <v>7</v>
      </c>
      <c r="B26" s="19"/>
      <c r="C26" s="1254">
        <v>70.27</v>
      </c>
      <c r="D26" s="1606">
        <f>G26-C26</f>
        <v>70.41000000000001</v>
      </c>
      <c r="E26" s="1696"/>
      <c r="F26" s="1696"/>
      <c r="G26" s="1433">
        <v>140.68</v>
      </c>
      <c r="H26" s="1801">
        <f>I26-G26</f>
        <v>159.32</v>
      </c>
      <c r="I26" s="1260">
        <v>300</v>
      </c>
      <c r="J26" s="1450">
        <v>70.27</v>
      </c>
      <c r="K26" s="318"/>
      <c r="L26" s="319"/>
      <c r="M26" s="318"/>
      <c r="N26" s="1257"/>
      <c r="O26" s="317"/>
      <c r="P26" s="1452">
        <v>315</v>
      </c>
      <c r="Q26" s="1261">
        <v>53.85</v>
      </c>
      <c r="R26" s="401">
        <v>73.83</v>
      </c>
      <c r="S26" s="401">
        <v>65.98</v>
      </c>
      <c r="T26" s="402">
        <v>81.36</v>
      </c>
      <c r="U26" s="320">
        <v>127.68</v>
      </c>
      <c r="V26" s="320">
        <f>W26-U26</f>
        <v>147.33999999999997</v>
      </c>
      <c r="W26" s="320">
        <v>275.02</v>
      </c>
      <c r="X26" s="138"/>
    </row>
    <row r="27" spans="1:24" ht="12" customHeight="1" thickBot="1">
      <c r="A27" s="489"/>
      <c r="B27" s="490"/>
      <c r="C27" s="85"/>
      <c r="D27" s="86"/>
      <c r="E27" s="85"/>
      <c r="F27" s="86"/>
      <c r="G27" s="86"/>
      <c r="H27" s="85"/>
      <c r="I27" s="85"/>
      <c r="J27" s="1"/>
      <c r="K27" s="1"/>
      <c r="L27" s="1"/>
      <c r="M27" s="1"/>
      <c r="N27" s="1"/>
      <c r="O27" s="1"/>
      <c r="P27" s="1"/>
      <c r="Q27" s="1"/>
      <c r="R27" s="1"/>
      <c r="S27" s="1"/>
      <c r="T27" s="1"/>
      <c r="U27" s="1"/>
      <c r="V27" s="1"/>
      <c r="W27" s="159"/>
      <c r="X27" s="138"/>
    </row>
    <row r="28" spans="1:23" ht="20.25" customHeight="1" thickBot="1">
      <c r="A28" s="1841" t="s">
        <v>42</v>
      </c>
      <c r="B28" s="1842"/>
      <c r="C28" s="61" t="str">
        <f aca="true" t="shared" si="7" ref="C28:I28">C5</f>
        <v>第1A</v>
      </c>
      <c r="D28" s="10" t="str">
        <f t="shared" si="7"/>
        <v>第2A</v>
      </c>
      <c r="E28" s="178" t="str">
        <f t="shared" si="7"/>
        <v>第3E</v>
      </c>
      <c r="F28" s="884" t="str">
        <f t="shared" si="7"/>
        <v>第4E</v>
      </c>
      <c r="G28" s="9" t="str">
        <f t="shared" si="7"/>
        <v>上期A</v>
      </c>
      <c r="H28" s="9" t="str">
        <f t="shared" si="7"/>
        <v>下期E</v>
      </c>
      <c r="I28" s="58" t="str">
        <f t="shared" si="7"/>
        <v>通期E</v>
      </c>
      <c r="J28" s="176" t="str">
        <f aca="true" t="shared" si="8" ref="J28:P28">J5</f>
        <v>第1A</v>
      </c>
      <c r="K28" s="161" t="str">
        <f t="shared" si="8"/>
        <v>第2E</v>
      </c>
      <c r="L28" s="177" t="str">
        <f t="shared" si="8"/>
        <v>第3E</v>
      </c>
      <c r="M28" s="161" t="str">
        <f t="shared" si="8"/>
        <v>第4E</v>
      </c>
      <c r="N28" s="135" t="str">
        <f t="shared" si="8"/>
        <v>上期E</v>
      </c>
      <c r="O28" s="135" t="str">
        <f t="shared" si="8"/>
        <v>下期E</v>
      </c>
      <c r="P28" s="136" t="str">
        <f t="shared" si="8"/>
        <v>通期E</v>
      </c>
      <c r="Q28" s="182" t="str">
        <f aca="true" t="shared" si="9" ref="Q28:W28">Q5</f>
        <v>第1A</v>
      </c>
      <c r="R28" s="179" t="str">
        <f t="shared" si="9"/>
        <v>第2A</v>
      </c>
      <c r="S28" s="180" t="str">
        <f t="shared" si="9"/>
        <v>第3A</v>
      </c>
      <c r="T28" s="179" t="str">
        <f t="shared" si="9"/>
        <v>第4A</v>
      </c>
      <c r="U28" s="7" t="str">
        <f t="shared" si="9"/>
        <v>上期A</v>
      </c>
      <c r="V28" s="7" t="str">
        <f t="shared" si="9"/>
        <v>下期A</v>
      </c>
      <c r="W28" s="7" t="str">
        <f t="shared" si="9"/>
        <v>通期A</v>
      </c>
    </row>
    <row r="29" spans="1:23" ht="20.25" customHeight="1" thickTop="1">
      <c r="A29" s="22" t="s">
        <v>70</v>
      </c>
      <c r="B29" s="23"/>
      <c r="C29" s="874">
        <v>80.4</v>
      </c>
      <c r="D29" s="1369">
        <v>78.42</v>
      </c>
      <c r="E29" s="1369">
        <v>79</v>
      </c>
      <c r="F29" s="1638">
        <v>79</v>
      </c>
      <c r="G29" s="874">
        <v>79.4</v>
      </c>
      <c r="H29" s="874">
        <v>79</v>
      </c>
      <c r="I29" s="1258">
        <v>79.2</v>
      </c>
      <c r="J29" s="973">
        <v>80.4</v>
      </c>
      <c r="K29" s="1453">
        <v>78</v>
      </c>
      <c r="L29" s="1646">
        <v>78</v>
      </c>
      <c r="M29" s="1647">
        <v>78</v>
      </c>
      <c r="N29" s="491"/>
      <c r="O29" s="1648">
        <v>78</v>
      </c>
      <c r="P29" s="971">
        <v>78.7</v>
      </c>
      <c r="Q29" s="1252">
        <v>81.71</v>
      </c>
      <c r="R29" s="1808">
        <v>77.9925</v>
      </c>
      <c r="S29" s="1808">
        <v>77.59</v>
      </c>
      <c r="T29" s="1809">
        <v>79.27</v>
      </c>
      <c r="U29" s="405">
        <v>79.7</v>
      </c>
      <c r="V29" s="405">
        <v>78.52</v>
      </c>
      <c r="W29" s="405">
        <v>79.310769</v>
      </c>
    </row>
    <row r="30" spans="1:23" ht="20.25" customHeight="1" thickBot="1">
      <c r="A30" s="24" t="s">
        <v>6</v>
      </c>
      <c r="B30" s="25"/>
      <c r="C30" s="875">
        <v>103.4</v>
      </c>
      <c r="D30" s="1370">
        <v>98.2975</v>
      </c>
      <c r="E30" s="1370">
        <v>102</v>
      </c>
      <c r="F30" s="1639">
        <v>102</v>
      </c>
      <c r="G30" s="875">
        <v>101.1</v>
      </c>
      <c r="H30" s="875">
        <v>102</v>
      </c>
      <c r="I30" s="1406">
        <v>101.5</v>
      </c>
      <c r="J30" s="974">
        <v>103.4</v>
      </c>
      <c r="K30" s="1454">
        <v>97</v>
      </c>
      <c r="L30" s="1649">
        <v>97</v>
      </c>
      <c r="M30" s="1650">
        <v>97</v>
      </c>
      <c r="N30" s="492"/>
      <c r="O30" s="1651">
        <v>97</v>
      </c>
      <c r="P30" s="972">
        <v>99</v>
      </c>
      <c r="Q30" s="1253">
        <v>118.1125</v>
      </c>
      <c r="R30" s="1810">
        <v>110.7625</v>
      </c>
      <c r="S30" s="1810">
        <v>104.94</v>
      </c>
      <c r="T30" s="1811">
        <v>105.18</v>
      </c>
      <c r="U30" s="406">
        <v>114.1</v>
      </c>
      <c r="V30" s="406">
        <v>105.53</v>
      </c>
      <c r="W30" s="406">
        <v>110.25</v>
      </c>
    </row>
    <row r="31" spans="1:23" s="153" customFormat="1" ht="19.5" customHeight="1" thickBot="1">
      <c r="A31" s="69"/>
      <c r="B31" s="69"/>
      <c r="C31" s="119"/>
      <c r="D31" s="151"/>
      <c r="E31" s="151"/>
      <c r="F31" s="83"/>
      <c r="G31" s="151"/>
      <c r="H31" s="152"/>
      <c r="I31" s="152"/>
      <c r="J31" s="253"/>
      <c r="K31" s="253"/>
      <c r="L31" s="253"/>
      <c r="M31" s="253"/>
      <c r="N31" s="253"/>
      <c r="O31" s="253"/>
      <c r="P31" s="152"/>
      <c r="Q31" s="152"/>
      <c r="R31" s="152"/>
      <c r="S31" s="152"/>
      <c r="T31" s="152"/>
      <c r="U31" s="152"/>
      <c r="V31" s="152"/>
      <c r="W31" s="880" t="s">
        <v>15</v>
      </c>
    </row>
    <row r="32" spans="1:23" ht="20.25" customHeight="1">
      <c r="A32" s="153"/>
      <c r="B32" s="153"/>
      <c r="C32" s="153"/>
      <c r="D32" s="154"/>
      <c r="E32" s="154"/>
      <c r="F32" s="74"/>
      <c r="H32" s="12"/>
      <c r="I32" s="125"/>
      <c r="J32" s="1818" t="s">
        <v>167</v>
      </c>
      <c r="K32" s="1819"/>
      <c r="L32" s="1819"/>
      <c r="M32" s="1819"/>
      <c r="N32" s="1819"/>
      <c r="O32" s="1819"/>
      <c r="P32" s="1820"/>
      <c r="Q32" s="1835" t="s">
        <v>127</v>
      </c>
      <c r="R32" s="1836"/>
      <c r="S32" s="1836"/>
      <c r="T32" s="1836"/>
      <c r="U32" s="1836"/>
      <c r="V32" s="1836"/>
      <c r="W32" s="1837"/>
    </row>
    <row r="33" spans="3:23" ht="20.25" customHeight="1" thickBot="1">
      <c r="C33" s="1432" t="s">
        <v>179</v>
      </c>
      <c r="D33" s="154"/>
      <c r="E33" s="154"/>
      <c r="F33" s="74"/>
      <c r="H33" s="1828" t="s">
        <v>9</v>
      </c>
      <c r="I33" s="1812"/>
      <c r="J33" s="1821" t="s">
        <v>122</v>
      </c>
      <c r="K33" s="1822"/>
      <c r="L33" s="1822"/>
      <c r="M33" s="1822"/>
      <c r="N33" s="1822"/>
      <c r="O33" s="1822"/>
      <c r="P33" s="1823"/>
      <c r="Q33" s="1838" t="s">
        <v>123</v>
      </c>
      <c r="R33" s="1839"/>
      <c r="S33" s="1839"/>
      <c r="T33" s="1839"/>
      <c r="U33" s="1839"/>
      <c r="V33" s="1839"/>
      <c r="W33" s="1840"/>
    </row>
    <row r="34" spans="3:23" ht="20.25" customHeight="1" thickBot="1">
      <c r="C34" s="1432" t="s">
        <v>88</v>
      </c>
      <c r="D34" s="28"/>
      <c r="H34" s="16"/>
      <c r="I34" s="126"/>
      <c r="J34" s="1037" t="s">
        <v>92</v>
      </c>
      <c r="K34" s="890" t="s">
        <v>61</v>
      </c>
      <c r="L34" s="132" t="s">
        <v>62</v>
      </c>
      <c r="M34" s="1038" t="s">
        <v>63</v>
      </c>
      <c r="N34" s="135" t="s">
        <v>64</v>
      </c>
      <c r="O34" s="135" t="s">
        <v>65</v>
      </c>
      <c r="P34" s="136" t="s">
        <v>66</v>
      </c>
      <c r="Q34" s="108" t="s">
        <v>91</v>
      </c>
      <c r="R34" s="184" t="s">
        <v>93</v>
      </c>
      <c r="S34" s="79" t="s">
        <v>94</v>
      </c>
      <c r="T34" s="217" t="s">
        <v>95</v>
      </c>
      <c r="U34" s="7" t="s">
        <v>96</v>
      </c>
      <c r="V34" s="7" t="s">
        <v>97</v>
      </c>
      <c r="W34" s="84" t="s">
        <v>84</v>
      </c>
    </row>
    <row r="35" spans="4:23" ht="20.25" customHeight="1" thickTop="1">
      <c r="D35" s="28"/>
      <c r="F35" s="143"/>
      <c r="G35" s="3"/>
      <c r="H35" s="139" t="s">
        <v>2</v>
      </c>
      <c r="I35" s="127"/>
      <c r="J35" s="968">
        <f>+C6/J6</f>
        <v>1</v>
      </c>
      <c r="K35" s="95"/>
      <c r="L35" s="95"/>
      <c r="M35" s="226"/>
      <c r="N35" s="1402">
        <f aca="true" t="shared" si="10" ref="N35:N43">+G6/N6</f>
        <v>0.9861134521880064</v>
      </c>
      <c r="O35" s="1402">
        <f aca="true" t="shared" si="11" ref="O35:O43">+H6/O6</f>
        <v>1.0125446559297218</v>
      </c>
      <c r="P35" s="1402">
        <f aca="true" t="shared" si="12" ref="P35:P43">+I6/P6</f>
        <v>1</v>
      </c>
      <c r="Q35" s="245">
        <f aca="true" t="shared" si="13" ref="Q35:Q43">+C6/Q6</f>
        <v>0.9899867899603698</v>
      </c>
      <c r="R35" s="1652">
        <f aca="true" t="shared" si="14" ref="R35:W46">+D6/R6</f>
        <v>1.0166267525431862</v>
      </c>
      <c r="S35" s="1655"/>
      <c r="T35" s="1658"/>
      <c r="U35" s="245">
        <f t="shared" si="14"/>
        <v>1.0031592672546739</v>
      </c>
      <c r="V35" s="245">
        <f t="shared" si="14"/>
        <v>1.0935501447563596</v>
      </c>
      <c r="W35" s="1046">
        <f t="shared" si="14"/>
        <v>1.0492991802091405</v>
      </c>
    </row>
    <row r="36" spans="4:23" ht="20.25" customHeight="1">
      <c r="D36" s="28"/>
      <c r="F36" s="143"/>
      <c r="G36" s="3"/>
      <c r="H36" s="139" t="s">
        <v>3</v>
      </c>
      <c r="I36" s="127"/>
      <c r="J36" s="968">
        <f aca="true" t="shared" si="15" ref="J36:J46">+C7/J7</f>
        <v>1</v>
      </c>
      <c r="K36" s="95"/>
      <c r="L36" s="95"/>
      <c r="M36" s="226"/>
      <c r="N36" s="1402">
        <f t="shared" si="10"/>
        <v>0.9721969696969696</v>
      </c>
      <c r="O36" s="1402">
        <f t="shared" si="11"/>
        <v>1.0264028776978418</v>
      </c>
      <c r="P36" s="1402">
        <f t="shared" si="12"/>
        <v>1</v>
      </c>
      <c r="Q36" s="1047">
        <f t="shared" si="13"/>
        <v>1.0159311892296186</v>
      </c>
      <c r="R36" s="1653">
        <f t="shared" si="14"/>
        <v>1.0289790259677747</v>
      </c>
      <c r="S36" s="1656"/>
      <c r="T36" s="1659"/>
      <c r="U36" s="1047">
        <f t="shared" si="14"/>
        <v>1.0224925522725565</v>
      </c>
      <c r="V36" s="1047">
        <f t="shared" si="14"/>
        <v>1.0525845345141267</v>
      </c>
      <c r="W36" s="1048">
        <f t="shared" si="14"/>
        <v>1.0381169565385415</v>
      </c>
    </row>
    <row r="37" spans="3:23" ht="20.25" customHeight="1">
      <c r="C37" s="28"/>
      <c r="D37" s="28"/>
      <c r="F37" s="143"/>
      <c r="G37" s="3"/>
      <c r="H37" s="33" t="s">
        <v>4</v>
      </c>
      <c r="I37" s="122"/>
      <c r="J37" s="1455">
        <f t="shared" si="15"/>
        <v>1</v>
      </c>
      <c r="K37" s="97"/>
      <c r="L37" s="97"/>
      <c r="M37" s="227"/>
      <c r="N37" s="1459">
        <f t="shared" si="10"/>
        <v>1.011049773755656</v>
      </c>
      <c r="O37" s="1459">
        <f t="shared" si="11"/>
        <v>0.9908195488721804</v>
      </c>
      <c r="P37" s="1459">
        <f t="shared" si="12"/>
        <v>1</v>
      </c>
      <c r="Q37" s="1047">
        <f t="shared" si="13"/>
        <v>0.947165572070515</v>
      </c>
      <c r="R37" s="1653">
        <f t="shared" si="14"/>
        <v>0.9961603565062646</v>
      </c>
      <c r="S37" s="1656"/>
      <c r="T37" s="1659"/>
      <c r="U37" s="1047">
        <f t="shared" si="14"/>
        <v>0.9715090292322272</v>
      </c>
      <c r="V37" s="1047">
        <f t="shared" si="14"/>
        <v>1.1673292754866362</v>
      </c>
      <c r="W37" s="1048">
        <f t="shared" si="14"/>
        <v>1.0685134312262663</v>
      </c>
    </row>
    <row r="38" spans="6:23" ht="20.25" customHeight="1">
      <c r="F38" s="155"/>
      <c r="G38" s="155"/>
      <c r="H38" s="140"/>
      <c r="I38" s="172" t="s">
        <v>27</v>
      </c>
      <c r="J38" s="1456">
        <f t="shared" si="15"/>
        <v>1</v>
      </c>
      <c r="K38" s="230"/>
      <c r="L38" s="230"/>
      <c r="M38" s="231"/>
      <c r="N38" s="1460">
        <f t="shared" si="10"/>
        <v>0.9810068027210884</v>
      </c>
      <c r="O38" s="1460">
        <f t="shared" si="11"/>
        <v>1.017783439490446</v>
      </c>
      <c r="P38" s="1460">
        <f t="shared" si="12"/>
        <v>1</v>
      </c>
      <c r="Q38" s="1047">
        <f t="shared" si="13"/>
        <v>1.0121663388592301</v>
      </c>
      <c r="R38" s="1653">
        <f t="shared" si="14"/>
        <v>1.0027093335696822</v>
      </c>
      <c r="S38" s="1656"/>
      <c r="T38" s="1659"/>
      <c r="U38" s="1047">
        <f t="shared" si="14"/>
        <v>1.007411839070669</v>
      </c>
      <c r="V38" s="1047">
        <f t="shared" si="14"/>
        <v>1.0783857355782311</v>
      </c>
      <c r="W38" s="1048">
        <f t="shared" si="14"/>
        <v>1.0435115068930576</v>
      </c>
    </row>
    <row r="39" spans="3:23" ht="20.25" customHeight="1">
      <c r="C39" s="45"/>
      <c r="D39" s="56"/>
      <c r="F39" s="155"/>
      <c r="G39" s="155"/>
      <c r="H39" s="14"/>
      <c r="I39" s="128" t="s">
        <v>29</v>
      </c>
      <c r="J39" s="1457">
        <f t="shared" si="15"/>
        <v>1</v>
      </c>
      <c r="K39" s="232"/>
      <c r="L39" s="232"/>
      <c r="M39" s="233"/>
      <c r="N39" s="1461">
        <f t="shared" si="10"/>
        <v>1.005860465116279</v>
      </c>
      <c r="O39" s="1461">
        <f t="shared" si="11"/>
        <v>0.99475</v>
      </c>
      <c r="P39" s="1461">
        <f t="shared" si="12"/>
        <v>1</v>
      </c>
      <c r="Q39" s="1047">
        <f t="shared" si="13"/>
        <v>1.0475296442687747</v>
      </c>
      <c r="R39" s="1653">
        <f t="shared" si="14"/>
        <v>1.0409781676997203</v>
      </c>
      <c r="S39" s="1656"/>
      <c r="T39" s="1659"/>
      <c r="U39" s="1047">
        <f t="shared" si="14"/>
        <v>1.0441794106230056</v>
      </c>
      <c r="V39" s="1047">
        <f t="shared" si="14"/>
        <v>1.1167522981373723</v>
      </c>
      <c r="W39" s="1048">
        <f t="shared" si="14"/>
        <v>1.0810409516337351</v>
      </c>
    </row>
    <row r="40" spans="6:23" ht="20.25" customHeight="1">
      <c r="F40" s="155"/>
      <c r="G40" s="155"/>
      <c r="H40" s="139" t="s">
        <v>28</v>
      </c>
      <c r="I40" s="127"/>
      <c r="J40" s="917">
        <f t="shared" si="15"/>
        <v>1</v>
      </c>
      <c r="K40" s="95"/>
      <c r="L40" s="95"/>
      <c r="M40" s="226"/>
      <c r="N40" s="1402">
        <f t="shared" si="10"/>
        <v>0.9866315789473684</v>
      </c>
      <c r="O40" s="1402">
        <f t="shared" si="11"/>
        <v>1.012390243902439</v>
      </c>
      <c r="P40" s="1402">
        <f t="shared" si="12"/>
        <v>1</v>
      </c>
      <c r="Q40" s="1047">
        <f t="shared" si="13"/>
        <v>1.0199956245898052</v>
      </c>
      <c r="R40" s="1653">
        <f t="shared" si="14"/>
        <v>1.0114116310333339</v>
      </c>
      <c r="S40" s="1656"/>
      <c r="T40" s="1659"/>
      <c r="U40" s="1047">
        <f t="shared" si="14"/>
        <v>1.0156634209620017</v>
      </c>
      <c r="V40" s="1047">
        <f t="shared" si="14"/>
        <v>1.0869772527819261</v>
      </c>
      <c r="W40" s="1048">
        <f t="shared" si="14"/>
        <v>1.0519246626041565</v>
      </c>
    </row>
    <row r="41" spans="4:23" ht="20.25" customHeight="1">
      <c r="D41" s="56"/>
      <c r="F41" s="143"/>
      <c r="G41" s="3"/>
      <c r="H41" s="33" t="s">
        <v>5</v>
      </c>
      <c r="I41" s="122"/>
      <c r="J41" s="917">
        <f t="shared" si="15"/>
        <v>1</v>
      </c>
      <c r="K41" s="95"/>
      <c r="L41" s="95"/>
      <c r="M41" s="226"/>
      <c r="N41" s="1402">
        <f t="shared" si="10"/>
        <v>1.1607096774193548</v>
      </c>
      <c r="O41" s="1402">
        <f t="shared" si="11"/>
        <v>0.918327868852459</v>
      </c>
      <c r="P41" s="1402">
        <f t="shared" si="12"/>
        <v>1</v>
      </c>
      <c r="Q41" s="1047">
        <f t="shared" si="13"/>
        <v>0.6731687242798354</v>
      </c>
      <c r="R41" s="1653">
        <f t="shared" si="14"/>
        <v>0.9289134754651769</v>
      </c>
      <c r="S41" s="1656"/>
      <c r="T41" s="1659"/>
      <c r="U41" s="1047">
        <f t="shared" si="14"/>
        <v>0.7921056836580314</v>
      </c>
      <c r="V41" s="1047">
        <f t="shared" si="14"/>
        <v>1.6076122307604774</v>
      </c>
      <c r="W41" s="1048">
        <f t="shared" si="14"/>
        <v>1.1461143246224845</v>
      </c>
    </row>
    <row r="42" spans="6:23" ht="20.25" customHeight="1">
      <c r="F42" s="143"/>
      <c r="G42" s="3"/>
      <c r="H42" s="33" t="s">
        <v>43</v>
      </c>
      <c r="I42" s="122"/>
      <c r="J42" s="917">
        <f t="shared" si="15"/>
        <v>1</v>
      </c>
      <c r="K42" s="1794"/>
      <c r="L42" s="95"/>
      <c r="M42" s="226"/>
      <c r="N42" s="1402">
        <f t="shared" si="10"/>
        <v>0.771</v>
      </c>
      <c r="O42" s="1402">
        <f t="shared" si="11"/>
        <v>1.115</v>
      </c>
      <c r="P42" s="1402">
        <f t="shared" si="12"/>
        <v>1</v>
      </c>
      <c r="Q42" s="1047">
        <f t="shared" si="13"/>
        <v>2.0194029850746267</v>
      </c>
      <c r="R42" s="1797" t="s">
        <v>136</v>
      </c>
      <c r="S42" s="1656"/>
      <c r="T42" s="1225"/>
      <c r="U42" s="1047">
        <f t="shared" si="14"/>
        <v>0.470232159014512</v>
      </c>
      <c r="V42" s="1047">
        <f t="shared" si="14"/>
        <v>0.45059110575985606</v>
      </c>
      <c r="W42" s="1048">
        <f t="shared" si="14"/>
        <v>0.4553270808094828</v>
      </c>
    </row>
    <row r="43" spans="6:23" ht="20.25" customHeight="1">
      <c r="F43" s="156"/>
      <c r="G43" s="3"/>
      <c r="H43" s="141" t="s">
        <v>46</v>
      </c>
      <c r="I43" s="122"/>
      <c r="J43" s="917">
        <f t="shared" si="15"/>
        <v>1</v>
      </c>
      <c r="K43" s="95"/>
      <c r="L43" s="95"/>
      <c r="M43" s="226"/>
      <c r="N43" s="1402">
        <f t="shared" si="10"/>
        <v>1.1876551724137931</v>
      </c>
      <c r="O43" s="1402">
        <f t="shared" si="11"/>
        <v>0.9045263157894737</v>
      </c>
      <c r="P43" s="1402">
        <f t="shared" si="12"/>
        <v>1</v>
      </c>
      <c r="Q43" s="1047">
        <f t="shared" si="13"/>
        <v>0.5945993031358886</v>
      </c>
      <c r="R43" s="1653">
        <f t="shared" si="14"/>
        <v>1.08357295680608</v>
      </c>
      <c r="S43" s="1656"/>
      <c r="T43" s="1659"/>
      <c r="U43" s="1047">
        <f t="shared" si="14"/>
        <v>0.8171966660893152</v>
      </c>
      <c r="V43" s="1047">
        <f t="shared" si="14"/>
        <v>2.0666717167297324</v>
      </c>
      <c r="W43" s="1048">
        <f t="shared" si="14"/>
        <v>1.2817859871290849</v>
      </c>
    </row>
    <row r="44" spans="6:23" ht="20.25" customHeight="1">
      <c r="F44" s="156"/>
      <c r="G44" s="3"/>
      <c r="H44" s="141" t="s">
        <v>47</v>
      </c>
      <c r="I44" s="123"/>
      <c r="J44" s="917">
        <f t="shared" si="15"/>
        <v>1</v>
      </c>
      <c r="K44" s="95"/>
      <c r="L44" s="95"/>
      <c r="M44" s="226"/>
      <c r="N44" s="1402">
        <f>+G15/N15</f>
        <v>1.0531382727701746</v>
      </c>
      <c r="O44" s="1402">
        <f>+H15/O15</f>
        <v>0.9752696262854276</v>
      </c>
      <c r="P44" s="1402">
        <v>1</v>
      </c>
      <c r="Q44" s="1047">
        <f>+C15/Q15</f>
        <v>0.5628498727735369</v>
      </c>
      <c r="R44" s="1653">
        <f>+D15/R15</f>
        <v>1.0274466381976932</v>
      </c>
      <c r="S44" s="1656"/>
      <c r="T44" s="1659"/>
      <c r="U44" s="1047">
        <f>+G15/U15</f>
        <v>0.7741025084823138</v>
      </c>
      <c r="V44" s="1047">
        <f>+H15/V15</f>
        <v>0.9154833060706082</v>
      </c>
      <c r="W44" s="1048">
        <f>+I15/W15</f>
        <v>0.8583213849615676</v>
      </c>
    </row>
    <row r="45" spans="6:23" ht="20.25" customHeight="1">
      <c r="F45" s="156"/>
      <c r="G45" s="3"/>
      <c r="H45" s="173" t="s">
        <v>59</v>
      </c>
      <c r="I45" s="122"/>
      <c r="J45" s="1795" t="s">
        <v>136</v>
      </c>
      <c r="K45" s="1794"/>
      <c r="L45" s="95"/>
      <c r="M45" s="226"/>
      <c r="N45" s="1796" t="s">
        <v>136</v>
      </c>
      <c r="O45" s="1796" t="s">
        <v>136</v>
      </c>
      <c r="P45" s="1796" t="s">
        <v>136</v>
      </c>
      <c r="Q45" s="105" t="s">
        <v>136</v>
      </c>
      <c r="R45" s="1797" t="s">
        <v>136</v>
      </c>
      <c r="S45" s="1656"/>
      <c r="T45" s="1659"/>
      <c r="U45" s="105" t="s">
        <v>136</v>
      </c>
      <c r="V45" s="105" t="s">
        <v>136</v>
      </c>
      <c r="W45" s="100" t="s">
        <v>136</v>
      </c>
    </row>
    <row r="46" spans="6:23" ht="20.25" customHeight="1" thickBot="1">
      <c r="F46" s="156"/>
      <c r="G46" s="3"/>
      <c r="H46" s="142" t="s">
        <v>48</v>
      </c>
      <c r="I46" s="124"/>
      <c r="J46" s="1458">
        <f t="shared" si="15"/>
        <v>1</v>
      </c>
      <c r="K46" s="98"/>
      <c r="L46" s="98"/>
      <c r="M46" s="228"/>
      <c r="N46" s="1407">
        <f>+G17/N17</f>
        <v>1.29134438305709</v>
      </c>
      <c r="O46" s="1407">
        <f>+H17/O17</f>
        <v>0.8526993300932615</v>
      </c>
      <c r="P46" s="1407">
        <v>1</v>
      </c>
      <c r="Q46" s="1049">
        <f>+C17/Q17</f>
        <v>0.6810966810966819</v>
      </c>
      <c r="R46" s="1654">
        <f t="shared" si="14"/>
        <v>1.2444009452064475</v>
      </c>
      <c r="S46" s="1657"/>
      <c r="T46" s="1660"/>
      <c r="U46" s="1049">
        <f>+G17/U17</f>
        <v>0.944069773613391</v>
      </c>
      <c r="V46" s="1049">
        <f t="shared" si="14"/>
        <v>4.786092962298534</v>
      </c>
      <c r="W46" s="158">
        <f>+I17/W17</f>
        <v>1.7389876034934222</v>
      </c>
    </row>
    <row r="47" spans="6:23" ht="12" customHeight="1" thickBot="1">
      <c r="F47" s="155"/>
      <c r="G47" s="155"/>
      <c r="H47" s="143"/>
      <c r="I47" s="3"/>
      <c r="J47" s="45"/>
      <c r="K47" s="46"/>
      <c r="L47" s="46"/>
      <c r="M47" s="46"/>
      <c r="N47" s="46"/>
      <c r="O47" s="46"/>
      <c r="P47" s="46"/>
      <c r="Q47" s="157"/>
      <c r="R47" s="157"/>
      <c r="S47" s="157"/>
      <c r="T47" s="157"/>
      <c r="U47" s="157"/>
      <c r="V47" s="157"/>
      <c r="W47" s="157"/>
    </row>
    <row r="48" spans="8:23" ht="20.25" customHeight="1">
      <c r="H48" s="137" t="s">
        <v>8</v>
      </c>
      <c r="I48" s="20"/>
      <c r="J48" s="904">
        <f>+C25/J25</f>
        <v>1</v>
      </c>
      <c r="K48" s="104"/>
      <c r="L48" s="96"/>
      <c r="M48" s="225"/>
      <c r="N48" s="234"/>
      <c r="O48" s="234"/>
      <c r="P48" s="981">
        <f>+I25/P25</f>
        <v>0.9583333333333334</v>
      </c>
      <c r="Q48" s="495">
        <f>+C25/Q25</f>
        <v>0.9880127364675033</v>
      </c>
      <c r="R48" s="1613">
        <f>+D25/R25</f>
        <v>0.997037037037037</v>
      </c>
      <c r="S48" s="96"/>
      <c r="T48" s="225"/>
      <c r="U48" s="247">
        <f>+G25/U25</f>
        <v>0.9961682242990655</v>
      </c>
      <c r="V48" s="247">
        <f>+H25/V25</f>
        <v>1.0370588235294118</v>
      </c>
      <c r="W48" s="247">
        <f>+I25/W25</f>
        <v>1.0176991150442478</v>
      </c>
    </row>
    <row r="49" spans="8:23" ht="20.25" customHeight="1" thickBot="1">
      <c r="H49" s="149" t="s">
        <v>7</v>
      </c>
      <c r="I49" s="19"/>
      <c r="J49" s="1458">
        <f>+C26/J26</f>
        <v>1</v>
      </c>
      <c r="K49" s="1635"/>
      <c r="L49" s="98"/>
      <c r="M49" s="228"/>
      <c r="N49" s="235"/>
      <c r="O49" s="235"/>
      <c r="P49" s="1407">
        <f>+I26/P26</f>
        <v>0.9523809523809523</v>
      </c>
      <c r="Q49" s="1284">
        <f>+C26/Q26</f>
        <v>1.3049210770659239</v>
      </c>
      <c r="R49" s="1614">
        <f aca="true" t="shared" si="16" ref="R49:W49">+D26/R26</f>
        <v>0.9536773669240148</v>
      </c>
      <c r="S49" s="98"/>
      <c r="T49" s="228"/>
      <c r="U49" s="158">
        <f t="shared" si="16"/>
        <v>1.1018170426065164</v>
      </c>
      <c r="V49" s="158">
        <f>+H26/V26</f>
        <v>1.0813085380752003</v>
      </c>
      <c r="W49" s="158">
        <f t="shared" si="16"/>
        <v>1.0908297578357937</v>
      </c>
    </row>
    <row r="50" spans="8:23" ht="15" customHeight="1" thickBot="1">
      <c r="H50" s="4"/>
      <c r="I50" s="1"/>
      <c r="J50" s="159"/>
      <c r="K50" s="159"/>
      <c r="L50" s="159"/>
      <c r="M50" s="159"/>
      <c r="N50" s="159"/>
      <c r="O50" s="159"/>
      <c r="P50" s="159"/>
      <c r="Q50" s="160"/>
      <c r="R50" s="160"/>
      <c r="S50" s="160"/>
      <c r="T50" s="160"/>
      <c r="U50" s="160"/>
      <c r="V50" s="160"/>
      <c r="W50" s="881" t="s">
        <v>40</v>
      </c>
    </row>
    <row r="51" spans="8:23" ht="18" customHeight="1" thickBot="1">
      <c r="H51" s="41" t="s">
        <v>16</v>
      </c>
      <c r="I51" s="21"/>
      <c r="J51" s="897" t="str">
        <f aca="true" t="shared" si="17" ref="J51:P51">J34</f>
        <v>第1</v>
      </c>
      <c r="K51" s="177" t="str">
        <f t="shared" si="17"/>
        <v>第2</v>
      </c>
      <c r="L51" s="177" t="str">
        <f t="shared" si="17"/>
        <v>第3</v>
      </c>
      <c r="M51" s="136" t="str">
        <f t="shared" si="17"/>
        <v>第4</v>
      </c>
      <c r="N51" s="176" t="str">
        <f t="shared" si="17"/>
        <v>上期</v>
      </c>
      <c r="O51" s="176" t="str">
        <f t="shared" si="17"/>
        <v>下期</v>
      </c>
      <c r="P51" s="135" t="str">
        <f t="shared" si="17"/>
        <v>通期</v>
      </c>
      <c r="Q51" s="182" t="str">
        <f aca="true" t="shared" si="18" ref="Q51:W51">Q34</f>
        <v>第1</v>
      </c>
      <c r="R51" s="180" t="str">
        <f t="shared" si="18"/>
        <v>第2</v>
      </c>
      <c r="S51" s="180" t="str">
        <f t="shared" si="18"/>
        <v>第3</v>
      </c>
      <c r="T51" s="181" t="str">
        <f t="shared" si="18"/>
        <v>第4</v>
      </c>
      <c r="U51" s="150" t="str">
        <f t="shared" si="18"/>
        <v>上期</v>
      </c>
      <c r="V51" s="7" t="str">
        <f t="shared" si="18"/>
        <v>下期</v>
      </c>
      <c r="W51" s="84" t="str">
        <f t="shared" si="18"/>
        <v>通期</v>
      </c>
    </row>
    <row r="52" spans="8:23" ht="20.25" customHeight="1" thickTop="1">
      <c r="H52" s="22" t="s">
        <v>55</v>
      </c>
      <c r="I52" s="23"/>
      <c r="J52" s="975">
        <f>+C29-J29</f>
        <v>0</v>
      </c>
      <c r="K52" s="1636">
        <f aca="true" t="shared" si="19" ref="K52:P52">+D29-K29</f>
        <v>0.4200000000000017</v>
      </c>
      <c r="L52" s="1803">
        <f>+E29-L29</f>
        <v>1</v>
      </c>
      <c r="M52" s="1803">
        <f>+F29-M29</f>
        <v>1</v>
      </c>
      <c r="N52" s="493"/>
      <c r="O52" s="1282">
        <f t="shared" si="19"/>
        <v>1</v>
      </c>
      <c r="P52" s="1282">
        <f t="shared" si="19"/>
        <v>0.5</v>
      </c>
      <c r="Q52" s="1285">
        <f>+C29-Q29</f>
        <v>-1.309999999999988</v>
      </c>
      <c r="R52" s="1615">
        <f aca="true" t="shared" si="20" ref="R52:W52">+D29-R29</f>
        <v>0.4274999999999949</v>
      </c>
      <c r="S52" s="1805">
        <f>+E29-S29</f>
        <v>1.4099999999999966</v>
      </c>
      <c r="T52" s="1805">
        <f>+F29-T29</f>
        <v>-0.269999999999996</v>
      </c>
      <c r="U52" s="174">
        <f t="shared" si="20"/>
        <v>-0.29999999999999716</v>
      </c>
      <c r="V52" s="174">
        <f t="shared" si="20"/>
        <v>0.480000000000004</v>
      </c>
      <c r="W52" s="174">
        <f t="shared" si="20"/>
        <v>-0.11076899999999057</v>
      </c>
    </row>
    <row r="53" spans="8:23" ht="20.25" customHeight="1" thickBot="1">
      <c r="H53" s="24" t="s">
        <v>6</v>
      </c>
      <c r="I53" s="25"/>
      <c r="J53" s="976">
        <f>+C30-J30</f>
        <v>0</v>
      </c>
      <c r="K53" s="1637">
        <f aca="true" t="shared" si="21" ref="K53:P53">+D30-K30</f>
        <v>1.2974999999999994</v>
      </c>
      <c r="L53" s="1804">
        <f t="shared" si="21"/>
        <v>5</v>
      </c>
      <c r="M53" s="1804">
        <f t="shared" si="21"/>
        <v>5</v>
      </c>
      <c r="N53" s="494"/>
      <c r="O53" s="1283">
        <f t="shared" si="21"/>
        <v>5</v>
      </c>
      <c r="P53" s="1283">
        <f t="shared" si="21"/>
        <v>2.5</v>
      </c>
      <c r="Q53" s="1286">
        <f>+C30-Q30</f>
        <v>-14.712499999999991</v>
      </c>
      <c r="R53" s="1616">
        <f aca="true" t="shared" si="22" ref="R53:W53">+D30-R30</f>
        <v>-12.465000000000003</v>
      </c>
      <c r="S53" s="1806">
        <f t="shared" si="22"/>
        <v>-2.9399999999999977</v>
      </c>
      <c r="T53" s="1806">
        <f t="shared" si="22"/>
        <v>-3.180000000000007</v>
      </c>
      <c r="U53" s="248">
        <f t="shared" si="22"/>
        <v>-13</v>
      </c>
      <c r="V53" s="1807">
        <f t="shared" si="22"/>
        <v>-3.530000000000001</v>
      </c>
      <c r="W53" s="248">
        <f t="shared" si="22"/>
        <v>-8.75</v>
      </c>
    </row>
  </sheetData>
  <mergeCells count="17">
    <mergeCell ref="Q2:W2"/>
    <mergeCell ref="A3:B3"/>
    <mergeCell ref="Q3:W3"/>
    <mergeCell ref="J2:P2"/>
    <mergeCell ref="J3:P3"/>
    <mergeCell ref="C2:I2"/>
    <mergeCell ref="C3:I3"/>
    <mergeCell ref="A5:B5"/>
    <mergeCell ref="J32:P32"/>
    <mergeCell ref="J33:P33"/>
    <mergeCell ref="Q4:W4"/>
    <mergeCell ref="H33:I33"/>
    <mergeCell ref="J4:P4"/>
    <mergeCell ref="C4:I4"/>
    <mergeCell ref="Q32:W32"/>
    <mergeCell ref="Q33:W33"/>
    <mergeCell ref="A28:B28"/>
  </mergeCells>
  <printOptions/>
  <pageMargins left="0.73" right="0.31496062992125984" top="0.25" bottom="0" header="0.2" footer="0.1968503937007874"/>
  <pageSetup fitToHeight="1" fitToWidth="1" horizontalDpi="600" verticalDpi="600" orientation="landscape" paperSize="9" scale="59" r:id="rId2"/>
  <headerFooter alignWithMargins="0">
    <oddFooter>&amp;C２&amp;R2012年度　第2四半期 データ集 全社連結PL</oddFooter>
  </headerFooter>
  <ignoredErrors>
    <ignoredError sqref="J11" formulaRange="1"/>
  </ignoredErrors>
  <drawing r:id="rId1"/>
</worksheet>
</file>

<file path=xl/worksheets/sheet3.xml><?xml version="1.0" encoding="utf-8"?>
<worksheet xmlns="http://schemas.openxmlformats.org/spreadsheetml/2006/main" xmlns:r="http://schemas.openxmlformats.org/officeDocument/2006/relationships">
  <sheetPr codeName="Sheet3"/>
  <dimension ref="A1:X35"/>
  <sheetViews>
    <sheetView zoomScale="75" zoomScaleNormal="75" workbookViewId="0" topLeftCell="A1">
      <selection activeCell="A1" sqref="A1"/>
    </sheetView>
  </sheetViews>
  <sheetFormatPr defaultColWidth="9.00390625" defaultRowHeight="13.5"/>
  <cols>
    <col min="1" max="22" width="8.625" style="30" customWidth="1"/>
    <col min="23" max="23" width="9.75390625" style="30" customWidth="1"/>
    <col min="24" max="16384" width="9.00390625" style="30" customWidth="1"/>
  </cols>
  <sheetData>
    <row r="1" spans="1:23" s="28" customFormat="1" ht="21.75" customHeight="1" thickBot="1">
      <c r="A1" s="1610"/>
      <c r="B1" s="26"/>
      <c r="C1" s="26"/>
      <c r="D1" s="1608"/>
      <c r="E1" s="1608"/>
      <c r="F1" s="26"/>
      <c r="G1" s="26"/>
      <c r="H1" s="26"/>
      <c r="I1" s="26"/>
      <c r="J1" s="26"/>
      <c r="K1" s="26"/>
      <c r="L1" s="26"/>
      <c r="M1" s="26"/>
      <c r="N1" s="26"/>
      <c r="O1" s="26"/>
      <c r="P1" s="26"/>
      <c r="Q1" s="26"/>
      <c r="R1" s="26"/>
      <c r="S1" s="26"/>
      <c r="T1" s="26"/>
      <c r="U1" s="26"/>
      <c r="V1" s="26"/>
      <c r="W1" s="27" t="s">
        <v>0</v>
      </c>
    </row>
    <row r="2" spans="1:23" ht="21.75" customHeight="1">
      <c r="A2" s="1863" t="s">
        <v>144</v>
      </c>
      <c r="B2" s="1864"/>
      <c r="C2" s="1856" t="str">
        <f>'全社連結PL'!C2</f>
        <v>2012年度　</v>
      </c>
      <c r="D2" s="1857"/>
      <c r="E2" s="1857"/>
      <c r="F2" s="1857"/>
      <c r="G2" s="1857"/>
      <c r="H2" s="1857"/>
      <c r="I2" s="1868"/>
      <c r="J2" s="1850" t="str">
        <f>'全社連結PL'!J2</f>
        <v>2012年度</v>
      </c>
      <c r="K2" s="1851"/>
      <c r="L2" s="1851"/>
      <c r="M2" s="1851"/>
      <c r="N2" s="1851"/>
      <c r="O2" s="1851"/>
      <c r="P2" s="1852"/>
      <c r="Q2" s="1844" t="str">
        <f>'全社連結PL'!Q2</f>
        <v>2011年度</v>
      </c>
      <c r="R2" s="1844"/>
      <c r="S2" s="1844"/>
      <c r="T2" s="1844"/>
      <c r="U2" s="1844"/>
      <c r="V2" s="1844"/>
      <c r="W2" s="1845"/>
    </row>
    <row r="3" spans="1:23" ht="21.75" customHeight="1">
      <c r="A3" s="1865"/>
      <c r="B3" s="1866"/>
      <c r="C3" s="1859" t="str">
        <f>'全社連結PL'!C3</f>
        <v>上期実績及び見通し</v>
      </c>
      <c r="D3" s="1860"/>
      <c r="E3" s="1860"/>
      <c r="F3" s="1860"/>
      <c r="G3" s="1860"/>
      <c r="H3" s="1860"/>
      <c r="I3" s="1869"/>
      <c r="J3" s="1853" t="str">
        <f>'全社連結PL'!J3</f>
        <v>1Q実績及び前回見通し</v>
      </c>
      <c r="K3" s="1854"/>
      <c r="L3" s="1854"/>
      <c r="M3" s="1854"/>
      <c r="N3" s="1854"/>
      <c r="O3" s="1854"/>
      <c r="P3" s="1855"/>
      <c r="Q3" s="1867" t="str">
        <f>'全社連結PL'!Q3</f>
        <v>実績</v>
      </c>
      <c r="R3" s="1848"/>
      <c r="S3" s="1848"/>
      <c r="T3" s="1848"/>
      <c r="U3" s="1848"/>
      <c r="V3" s="1848"/>
      <c r="W3" s="1849"/>
    </row>
    <row r="4" spans="1:23" ht="21.75" customHeight="1" thickBot="1">
      <c r="A4" s="1865"/>
      <c r="B4" s="1866"/>
      <c r="C4" s="1879" t="str">
        <f>'全社連結PL'!$C$4</f>
        <v>(2012年10月30日発表)</v>
      </c>
      <c r="D4" s="1880"/>
      <c r="E4" s="1833"/>
      <c r="F4" s="1880"/>
      <c r="G4" s="1880"/>
      <c r="H4" s="1833"/>
      <c r="I4" s="1880"/>
      <c r="J4" s="1813" t="str">
        <f>'全社連結PL'!J4</f>
        <v>(2012年7月30日発表)</v>
      </c>
      <c r="K4" s="1829"/>
      <c r="L4" s="1829"/>
      <c r="M4" s="1829"/>
      <c r="N4" s="1830"/>
      <c r="O4" s="1830"/>
      <c r="P4" s="1831"/>
      <c r="Q4" s="1870"/>
      <c r="R4" s="1825"/>
      <c r="S4" s="1826"/>
      <c r="T4" s="1825"/>
      <c r="U4" s="1825"/>
      <c r="V4" s="1826"/>
      <c r="W4" s="1827"/>
    </row>
    <row r="5" spans="1:23" ht="21.75" customHeight="1" thickBot="1">
      <c r="A5" s="1816" t="s">
        <v>10</v>
      </c>
      <c r="B5" s="1817"/>
      <c r="C5" s="882" t="str">
        <f>'全社連結PL'!C5</f>
        <v>第1A</v>
      </c>
      <c r="D5" s="113" t="str">
        <f>'全社連結PL'!D5</f>
        <v>第2A</v>
      </c>
      <c r="E5" s="114" t="str">
        <f>'全社連結PL'!E5</f>
        <v>第3E</v>
      </c>
      <c r="F5" s="57" t="str">
        <f>'全社連結PL'!F5</f>
        <v>第4E</v>
      </c>
      <c r="G5" s="9" t="str">
        <f>'全社連結PL'!G5</f>
        <v>上期A</v>
      </c>
      <c r="H5" s="58" t="str">
        <f>'全社連結PL'!H5</f>
        <v>下期E</v>
      </c>
      <c r="I5" s="10" t="str">
        <f>'全社連結PL'!I5</f>
        <v>通期E</v>
      </c>
      <c r="J5" s="886" t="str">
        <f>'全社連結PL'!J5</f>
        <v>第1A</v>
      </c>
      <c r="K5" s="134" t="str">
        <f>'全社連結PL'!K5</f>
        <v>第2E</v>
      </c>
      <c r="L5" s="132" t="str">
        <f>'全社連結PL'!L5</f>
        <v>第3E</v>
      </c>
      <c r="M5" s="134" t="str">
        <f>'全社連結PL'!M5</f>
        <v>第4E</v>
      </c>
      <c r="N5" s="135" t="str">
        <f>'全社連結PL'!N5</f>
        <v>上期E</v>
      </c>
      <c r="O5" s="135" t="str">
        <f>'全社連結PL'!O5</f>
        <v>下期E</v>
      </c>
      <c r="P5" s="136" t="str">
        <f>'全社連結PL'!P5</f>
        <v>通期E</v>
      </c>
      <c r="Q5" s="5" t="s">
        <v>33</v>
      </c>
      <c r="R5" s="2" t="s">
        <v>44</v>
      </c>
      <c r="S5" s="79" t="s">
        <v>35</v>
      </c>
      <c r="T5" s="6" t="s">
        <v>36</v>
      </c>
      <c r="U5" s="7" t="s">
        <v>34</v>
      </c>
      <c r="V5" s="7" t="s">
        <v>37</v>
      </c>
      <c r="W5" s="7" t="s">
        <v>38</v>
      </c>
    </row>
    <row r="6" spans="1:23" ht="21.75" customHeight="1" thickBot="1" thickTop="1">
      <c r="A6" s="524" t="s">
        <v>102</v>
      </c>
      <c r="B6" s="525"/>
      <c r="C6" s="1089">
        <v>290</v>
      </c>
      <c r="D6" s="1106">
        <f>G6-C6</f>
        <v>296.77</v>
      </c>
      <c r="E6" s="1697"/>
      <c r="F6" s="1698"/>
      <c r="G6" s="1090">
        <v>586.77</v>
      </c>
      <c r="H6" s="1090">
        <v>613.23</v>
      </c>
      <c r="I6" s="1091">
        <v>1200</v>
      </c>
      <c r="J6" s="1092">
        <v>290</v>
      </c>
      <c r="K6" s="1115"/>
      <c r="L6" s="1115"/>
      <c r="M6" s="1116"/>
      <c r="N6" s="1465">
        <v>605</v>
      </c>
      <c r="O6" s="1465">
        <v>635</v>
      </c>
      <c r="P6" s="1093">
        <v>1240</v>
      </c>
      <c r="Q6" s="323">
        <v>315.50164092</v>
      </c>
      <c r="R6" s="324">
        <v>302.70835908000004</v>
      </c>
      <c r="S6" s="325">
        <v>303.83</v>
      </c>
      <c r="T6" s="326">
        <v>309.54</v>
      </c>
      <c r="U6" s="327">
        <v>618.21</v>
      </c>
      <c r="V6" s="327">
        <v>613.37</v>
      </c>
      <c r="W6" s="327">
        <v>1231</v>
      </c>
    </row>
    <row r="7" spans="1:23" ht="21.75" customHeight="1">
      <c r="A7" s="137" t="s">
        <v>103</v>
      </c>
      <c r="B7" s="551"/>
      <c r="C7" s="1094">
        <v>370.09</v>
      </c>
      <c r="D7" s="1107">
        <f aca="true" t="shared" si="0" ref="D7:D13">G7-C7</f>
        <v>342.0699999999999</v>
      </c>
      <c r="E7" s="823"/>
      <c r="F7" s="1699"/>
      <c r="G7" s="1095">
        <f>SUM(G8:G12)</f>
        <v>712.1599999999999</v>
      </c>
      <c r="H7" s="1095">
        <f>SUM(H8:H12)</f>
        <v>757.84</v>
      </c>
      <c r="I7" s="1095">
        <f>SUM(I8:I12)</f>
        <v>1470</v>
      </c>
      <c r="J7" s="1096">
        <v>370.09</v>
      </c>
      <c r="K7" s="823"/>
      <c r="L7" s="823"/>
      <c r="M7" s="1117"/>
      <c r="N7" s="1466">
        <v>725</v>
      </c>
      <c r="O7" s="1466">
        <v>775</v>
      </c>
      <c r="P7" s="1097">
        <v>1500</v>
      </c>
      <c r="Q7" s="553">
        <v>433.02082274</v>
      </c>
      <c r="R7" s="554">
        <v>380.44917726</v>
      </c>
      <c r="S7" s="555">
        <v>323.59</v>
      </c>
      <c r="T7" s="556">
        <v>339.71</v>
      </c>
      <c r="U7" s="557">
        <v>813.47</v>
      </c>
      <c r="V7" s="557">
        <v>663.3</v>
      </c>
      <c r="W7" s="557">
        <v>1476.77</v>
      </c>
    </row>
    <row r="8" spans="1:23" ht="21.75" customHeight="1">
      <c r="A8" s="543"/>
      <c r="B8" s="544" t="s">
        <v>77</v>
      </c>
      <c r="C8" s="1108">
        <v>82.62</v>
      </c>
      <c r="D8" s="1109">
        <f t="shared" si="0"/>
        <v>80.19</v>
      </c>
      <c r="E8" s="815"/>
      <c r="F8" s="1700"/>
      <c r="G8" s="1098">
        <v>162.81</v>
      </c>
      <c r="H8" s="1098">
        <v>162.19</v>
      </c>
      <c r="I8" s="1099">
        <v>325</v>
      </c>
      <c r="J8" s="1462">
        <v>82.62</v>
      </c>
      <c r="K8" s="815"/>
      <c r="L8" s="815"/>
      <c r="M8" s="1118"/>
      <c r="N8" s="1467">
        <v>163</v>
      </c>
      <c r="O8" s="1467">
        <v>162</v>
      </c>
      <c r="P8" s="1468">
        <v>325</v>
      </c>
      <c r="Q8" s="546">
        <v>71.62</v>
      </c>
      <c r="R8" s="547">
        <v>68.35</v>
      </c>
      <c r="S8" s="548">
        <v>72.9</v>
      </c>
      <c r="T8" s="549">
        <v>80.17</v>
      </c>
      <c r="U8" s="550">
        <v>139.97</v>
      </c>
      <c r="V8" s="550">
        <v>153.07</v>
      </c>
      <c r="W8" s="550">
        <v>293.04</v>
      </c>
    </row>
    <row r="9" spans="1:23" ht="21.75" customHeight="1">
      <c r="A9" s="526"/>
      <c r="B9" s="527" t="s">
        <v>86</v>
      </c>
      <c r="C9" s="1110">
        <v>123.97</v>
      </c>
      <c r="D9" s="1111">
        <f t="shared" si="0"/>
        <v>106.88</v>
      </c>
      <c r="E9" s="798"/>
      <c r="F9" s="1701"/>
      <c r="G9" s="1100">
        <v>230.85</v>
      </c>
      <c r="H9" s="1100">
        <v>259.15</v>
      </c>
      <c r="I9" s="1101">
        <v>490</v>
      </c>
      <c r="J9" s="1463">
        <v>123.97</v>
      </c>
      <c r="K9" s="798"/>
      <c r="L9" s="798"/>
      <c r="M9" s="1119"/>
      <c r="N9" s="1469">
        <v>255</v>
      </c>
      <c r="O9" s="1469">
        <v>270</v>
      </c>
      <c r="P9" s="1470">
        <v>525</v>
      </c>
      <c r="Q9" s="529">
        <v>158.7</v>
      </c>
      <c r="R9" s="530">
        <v>138.97</v>
      </c>
      <c r="S9" s="531">
        <v>125.94</v>
      </c>
      <c r="T9" s="532">
        <v>128.93</v>
      </c>
      <c r="U9" s="533">
        <v>297.67</v>
      </c>
      <c r="V9" s="533">
        <v>254.87</v>
      </c>
      <c r="W9" s="533">
        <v>552.54</v>
      </c>
    </row>
    <row r="10" spans="1:23" ht="21.75" customHeight="1">
      <c r="A10" s="534"/>
      <c r="B10" s="527" t="s">
        <v>90</v>
      </c>
      <c r="C10" s="1110">
        <v>67.48</v>
      </c>
      <c r="D10" s="1111">
        <f t="shared" si="0"/>
        <v>53.56999999999999</v>
      </c>
      <c r="E10" s="798"/>
      <c r="F10" s="1701"/>
      <c r="G10" s="1100">
        <v>121.05</v>
      </c>
      <c r="H10" s="1100">
        <v>133.95</v>
      </c>
      <c r="I10" s="1101">
        <v>255</v>
      </c>
      <c r="J10" s="1463">
        <v>67.48</v>
      </c>
      <c r="K10" s="798"/>
      <c r="L10" s="798"/>
      <c r="M10" s="1119"/>
      <c r="N10" s="1469">
        <v>135</v>
      </c>
      <c r="O10" s="1469">
        <v>140</v>
      </c>
      <c r="P10" s="1470">
        <v>275</v>
      </c>
      <c r="Q10" s="529">
        <v>78.59</v>
      </c>
      <c r="R10" s="530">
        <v>63.6</v>
      </c>
      <c r="S10" s="531">
        <v>52</v>
      </c>
      <c r="T10" s="532">
        <v>58.7</v>
      </c>
      <c r="U10" s="533">
        <v>142.19</v>
      </c>
      <c r="V10" s="533">
        <v>110.7</v>
      </c>
      <c r="W10" s="533">
        <v>252.89</v>
      </c>
    </row>
    <row r="11" spans="1:23" ht="21.75" customHeight="1">
      <c r="A11" s="526"/>
      <c r="B11" s="527" t="s">
        <v>78</v>
      </c>
      <c r="C11" s="1110">
        <v>94.96</v>
      </c>
      <c r="D11" s="1111">
        <f t="shared" si="0"/>
        <v>99.96</v>
      </c>
      <c r="E11" s="798"/>
      <c r="F11" s="1701"/>
      <c r="G11" s="1100">
        <v>194.92</v>
      </c>
      <c r="H11" s="1100">
        <v>195.08</v>
      </c>
      <c r="I11" s="1101">
        <v>390</v>
      </c>
      <c r="J11" s="1463">
        <v>94.96</v>
      </c>
      <c r="K11" s="798"/>
      <c r="L11" s="798"/>
      <c r="M11" s="1119"/>
      <c r="N11" s="1469">
        <v>165</v>
      </c>
      <c r="O11" s="1469">
        <v>200</v>
      </c>
      <c r="P11" s="1470">
        <v>365</v>
      </c>
      <c r="Q11" s="529">
        <v>121.81</v>
      </c>
      <c r="R11" s="530">
        <v>105.79</v>
      </c>
      <c r="S11" s="531">
        <v>70.78</v>
      </c>
      <c r="T11" s="532">
        <v>69.67</v>
      </c>
      <c r="U11" s="533">
        <v>227.6</v>
      </c>
      <c r="V11" s="533">
        <v>140.45</v>
      </c>
      <c r="W11" s="533">
        <v>368.05</v>
      </c>
    </row>
    <row r="12" spans="1:23" ht="21.75" customHeight="1" thickBot="1">
      <c r="A12" s="535"/>
      <c r="B12" s="536" t="s">
        <v>83</v>
      </c>
      <c r="C12" s="1112">
        <v>1.06</v>
      </c>
      <c r="D12" s="1113">
        <f t="shared" si="0"/>
        <v>1.4699999999999998</v>
      </c>
      <c r="E12" s="807"/>
      <c r="F12" s="1702"/>
      <c r="G12" s="1102">
        <v>2.53</v>
      </c>
      <c r="H12" s="1102">
        <v>7.47</v>
      </c>
      <c r="I12" s="1103">
        <v>10</v>
      </c>
      <c r="J12" s="1464">
        <v>1.06</v>
      </c>
      <c r="K12" s="807"/>
      <c r="L12" s="807"/>
      <c r="M12" s="1120"/>
      <c r="N12" s="1471">
        <v>7</v>
      </c>
      <c r="O12" s="1471">
        <v>3</v>
      </c>
      <c r="P12" s="1472">
        <v>10</v>
      </c>
      <c r="Q12" s="538">
        <v>2.30082274</v>
      </c>
      <c r="R12" s="539">
        <v>3.73917726</v>
      </c>
      <c r="S12" s="540">
        <v>1.97</v>
      </c>
      <c r="T12" s="541">
        <v>2.24</v>
      </c>
      <c r="U12" s="542">
        <v>6.04</v>
      </c>
      <c r="V12" s="542">
        <v>4.21</v>
      </c>
      <c r="W12" s="542">
        <v>10.25</v>
      </c>
    </row>
    <row r="13" spans="1:23" ht="21.75" customHeight="1" thickBot="1" thickTop="1">
      <c r="A13" s="34" t="s">
        <v>13</v>
      </c>
      <c r="B13" s="35"/>
      <c r="C13" s="485">
        <v>659.51</v>
      </c>
      <c r="D13" s="1114">
        <f t="shared" si="0"/>
        <v>639.4200000000001</v>
      </c>
      <c r="E13" s="312"/>
      <c r="F13" s="380"/>
      <c r="G13" s="1104">
        <v>1298.93</v>
      </c>
      <c r="H13" s="1104">
        <v>1371.07</v>
      </c>
      <c r="I13" s="1105">
        <v>2670</v>
      </c>
      <c r="J13" s="872">
        <v>659.51</v>
      </c>
      <c r="K13" s="312"/>
      <c r="L13" s="312"/>
      <c r="M13" s="1121"/>
      <c r="N13" s="1473">
        <v>1330</v>
      </c>
      <c r="O13" s="1473">
        <v>1410</v>
      </c>
      <c r="P13" s="915">
        <v>2740</v>
      </c>
      <c r="Q13" s="330">
        <v>748.5224636600001</v>
      </c>
      <c r="R13" s="331">
        <v>683.15753634</v>
      </c>
      <c r="S13" s="332">
        <v>627.42</v>
      </c>
      <c r="T13" s="333">
        <v>649.25</v>
      </c>
      <c r="U13" s="334">
        <v>1431</v>
      </c>
      <c r="V13" s="334">
        <v>1276.67</v>
      </c>
      <c r="W13" s="334">
        <v>2708.35</v>
      </c>
    </row>
    <row r="14" spans="1:23" ht="15" customHeight="1" thickBot="1">
      <c r="A14" s="36"/>
      <c r="B14" s="72"/>
      <c r="C14" s="175"/>
      <c r="D14" s="175"/>
      <c r="E14" s="175"/>
      <c r="F14" s="175"/>
      <c r="G14" s="175"/>
      <c r="H14" s="175"/>
      <c r="I14" s="175"/>
      <c r="J14" s="175"/>
      <c r="K14" s="162"/>
      <c r="L14" s="162"/>
      <c r="M14" s="162"/>
      <c r="N14" s="162"/>
      <c r="O14" s="162"/>
      <c r="P14" s="175"/>
      <c r="Q14" s="163"/>
      <c r="R14" s="36"/>
      <c r="S14" s="36"/>
      <c r="T14" s="36"/>
      <c r="U14" s="36"/>
      <c r="V14" s="36"/>
      <c r="W14" s="36"/>
    </row>
    <row r="15" spans="1:23" ht="21.75" customHeight="1" thickBot="1">
      <c r="A15" s="1841" t="s">
        <v>14</v>
      </c>
      <c r="B15" s="1862"/>
      <c r="C15" s="61" t="str">
        <f>'全社連結PL'!C5</f>
        <v>第1A</v>
      </c>
      <c r="D15" s="178" t="str">
        <f>'全社連結PL'!D5</f>
        <v>第2A</v>
      </c>
      <c r="E15" s="894" t="str">
        <f>'全社連結PL'!E5</f>
        <v>第3E</v>
      </c>
      <c r="F15" s="58" t="str">
        <f>'全社連結PL'!F5</f>
        <v>第4E</v>
      </c>
      <c r="G15" s="58" t="str">
        <f>'全社連結PL'!G5</f>
        <v>上期A</v>
      </c>
      <c r="H15" s="9" t="str">
        <f>'全社連結PL'!H5</f>
        <v>下期E</v>
      </c>
      <c r="I15" s="10" t="str">
        <f>'全社連結PL'!I5</f>
        <v>通期E</v>
      </c>
      <c r="J15" s="176" t="str">
        <f>'全社連結PL'!J5</f>
        <v>第1A</v>
      </c>
      <c r="K15" s="161" t="str">
        <f>'全社連結PL'!K5</f>
        <v>第2E</v>
      </c>
      <c r="L15" s="177" t="str">
        <f>'全社連結PL'!L5</f>
        <v>第3E</v>
      </c>
      <c r="M15" s="136" t="str">
        <f>'全社連結PL'!M5</f>
        <v>第4E</v>
      </c>
      <c r="N15" s="135" t="str">
        <f>'全社連結PL'!N5</f>
        <v>上期E</v>
      </c>
      <c r="O15" s="161" t="str">
        <f>'全社連結PL'!O5</f>
        <v>下期E</v>
      </c>
      <c r="P15" s="135" t="str">
        <f>'全社連結PL'!P5</f>
        <v>通期E</v>
      </c>
      <c r="Q15" s="182" t="s">
        <v>33</v>
      </c>
      <c r="R15" s="179" t="s">
        <v>44</v>
      </c>
      <c r="S15" s="180" t="s">
        <v>35</v>
      </c>
      <c r="T15" s="181" t="s">
        <v>36</v>
      </c>
      <c r="U15" s="7" t="s">
        <v>34</v>
      </c>
      <c r="V15" s="7" t="s">
        <v>37</v>
      </c>
      <c r="W15" s="7" t="s">
        <v>38</v>
      </c>
    </row>
    <row r="16" spans="1:23" ht="21.75" customHeight="1" thickTop="1">
      <c r="A16" s="38" t="s">
        <v>5</v>
      </c>
      <c r="B16" s="39"/>
      <c r="C16" s="1778">
        <v>77.6</v>
      </c>
      <c r="D16" s="1779">
        <v>69.48</v>
      </c>
      <c r="E16" s="1204"/>
      <c r="F16" s="1703"/>
      <c r="G16" s="1249">
        <v>147.08</v>
      </c>
      <c r="H16" s="1249">
        <v>187.92</v>
      </c>
      <c r="I16" s="1249">
        <v>335</v>
      </c>
      <c r="J16" s="1474">
        <v>77.6</v>
      </c>
      <c r="K16" s="335"/>
      <c r="L16" s="335"/>
      <c r="M16" s="336"/>
      <c r="N16" s="1476">
        <v>155</v>
      </c>
      <c r="O16" s="1476">
        <v>195</v>
      </c>
      <c r="P16" s="1476">
        <v>350</v>
      </c>
      <c r="Q16" s="1050">
        <v>123.61</v>
      </c>
      <c r="R16" s="1051">
        <v>90.52</v>
      </c>
      <c r="S16" s="1051">
        <v>63.51</v>
      </c>
      <c r="T16" s="1052">
        <v>55.64</v>
      </c>
      <c r="U16" s="1053">
        <v>214.13</v>
      </c>
      <c r="V16" s="1053">
        <v>119.15</v>
      </c>
      <c r="W16" s="316">
        <v>333.28</v>
      </c>
    </row>
    <row r="17" spans="1:23" ht="21.75" customHeight="1" thickBot="1">
      <c r="A17" s="90" t="s">
        <v>26</v>
      </c>
      <c r="B17" s="115"/>
      <c r="C17" s="1776">
        <f aca="true" t="shared" si="1" ref="C17:I17">C16/C13</f>
        <v>0.11766311352367666</v>
      </c>
      <c r="D17" s="1777">
        <f t="shared" si="1"/>
        <v>0.10866097400769446</v>
      </c>
      <c r="E17" s="164"/>
      <c r="F17" s="195"/>
      <c r="G17" s="1031">
        <f t="shared" si="1"/>
        <v>0.11323165990469079</v>
      </c>
      <c r="H17" s="1031">
        <f t="shared" si="1"/>
        <v>0.13706083569766678</v>
      </c>
      <c r="I17" s="1031">
        <f t="shared" si="1"/>
        <v>0.1254681647940075</v>
      </c>
      <c r="J17" s="1475">
        <v>0.11766311352367666</v>
      </c>
      <c r="K17" s="307"/>
      <c r="L17" s="307"/>
      <c r="M17" s="409"/>
      <c r="N17" s="1446">
        <v>0.11654135338345864</v>
      </c>
      <c r="O17" s="1446">
        <v>0.13829787234042554</v>
      </c>
      <c r="P17" s="1446">
        <v>0.12773722627737227</v>
      </c>
      <c r="Q17" s="1054">
        <v>0.1651386645039248</v>
      </c>
      <c r="R17" s="310">
        <v>0.1325023807611912</v>
      </c>
      <c r="S17" s="310">
        <v>0.10122406043798413</v>
      </c>
      <c r="T17" s="411">
        <v>0.08569888332691568</v>
      </c>
      <c r="U17" s="410">
        <v>0.14956554537326777</v>
      </c>
      <c r="V17" s="410">
        <v>0.09332873804507037</v>
      </c>
      <c r="W17" s="311">
        <v>0.12305647349862461</v>
      </c>
    </row>
    <row r="18" spans="17:23" ht="21.75" customHeight="1" thickBot="1">
      <c r="Q18" s="62"/>
      <c r="R18" s="62"/>
      <c r="S18" s="62"/>
      <c r="T18" s="62"/>
      <c r="U18" s="62"/>
      <c r="V18" s="62"/>
      <c r="W18" s="63" t="s">
        <v>15</v>
      </c>
    </row>
    <row r="19" spans="8:23" ht="21.75" customHeight="1">
      <c r="H19" s="1863" t="s">
        <v>144</v>
      </c>
      <c r="I19" s="1864"/>
      <c r="J19" s="1818" t="s">
        <v>168</v>
      </c>
      <c r="K19" s="1819"/>
      <c r="L19" s="1819"/>
      <c r="M19" s="1819"/>
      <c r="N19" s="1819"/>
      <c r="O19" s="1819"/>
      <c r="P19" s="1820"/>
      <c r="Q19" s="1876" t="str">
        <f>'全社連結PL'!Q32</f>
        <v>2012年度上期実績及び見通し　と　2011年度との比較</v>
      </c>
      <c r="R19" s="1877"/>
      <c r="S19" s="1877"/>
      <c r="T19" s="1877"/>
      <c r="U19" s="1877"/>
      <c r="V19" s="1877"/>
      <c r="W19" s="1878"/>
    </row>
    <row r="20" spans="8:23" ht="21.75" customHeight="1" thickBot="1">
      <c r="H20" s="1865"/>
      <c r="I20" s="1866"/>
      <c r="J20" s="1873" t="str">
        <f>'全社連結PL'!J33</f>
        <v>（10月30日発表値と7月30日発表値との比較）</v>
      </c>
      <c r="K20" s="1874"/>
      <c r="L20" s="1874"/>
      <c r="M20" s="1874"/>
      <c r="N20" s="1874"/>
      <c r="O20" s="1874"/>
      <c r="P20" s="1875"/>
      <c r="Q20" s="1881" t="str">
        <f>'全社連結PL'!Q33</f>
        <v>（10月30日発表値と前年実績との比較）</v>
      </c>
      <c r="R20" s="1882"/>
      <c r="S20" s="1882"/>
      <c r="T20" s="1882"/>
      <c r="U20" s="1882"/>
      <c r="V20" s="1882"/>
      <c r="W20" s="1883"/>
    </row>
    <row r="21" spans="8:23" ht="21.75" customHeight="1" thickBot="1">
      <c r="H21" s="1871" t="s">
        <v>10</v>
      </c>
      <c r="I21" s="1872"/>
      <c r="J21" s="133" t="str">
        <f>'全社連結PL'!J34</f>
        <v>第1</v>
      </c>
      <c r="K21" s="890" t="str">
        <f>'全社連結PL'!K34</f>
        <v>第2</v>
      </c>
      <c r="L21" s="132" t="str">
        <f>'全社連結PL'!L34</f>
        <v>第3</v>
      </c>
      <c r="M21" s="890" t="str">
        <f>'全社連結PL'!M34</f>
        <v>第4</v>
      </c>
      <c r="N21" s="135" t="str">
        <f>'全社連結PL'!N34</f>
        <v>上期</v>
      </c>
      <c r="O21" s="135" t="str">
        <f>'全社連結PL'!O34</f>
        <v>下期</v>
      </c>
      <c r="P21" s="161" t="s">
        <v>56</v>
      </c>
      <c r="Q21" s="108" t="str">
        <f>'全社連結PL'!Q34</f>
        <v>第1</v>
      </c>
      <c r="R21" s="184" t="str">
        <f>'全社連結PL'!R34</f>
        <v>第2</v>
      </c>
      <c r="S21" s="79" t="str">
        <f>'全社連結PL'!S34</f>
        <v>第3</v>
      </c>
      <c r="T21" s="185" t="str">
        <f>'全社連結PL'!T34</f>
        <v>第4</v>
      </c>
      <c r="U21" s="7" t="str">
        <f>'全社連結PL'!U34</f>
        <v>上期</v>
      </c>
      <c r="V21" s="7" t="str">
        <f>'全社連結PL'!V34</f>
        <v>下期</v>
      </c>
      <c r="W21" s="7" t="str">
        <f>'全社連結PL'!W34</f>
        <v>通期</v>
      </c>
    </row>
    <row r="22" spans="8:24" ht="21.75" customHeight="1" thickBot="1" thickTop="1">
      <c r="H22" s="558" t="str">
        <f>A6</f>
        <v>日本</v>
      </c>
      <c r="I22" s="559"/>
      <c r="J22" s="891">
        <f aca="true" t="shared" si="2" ref="J22:J29">+C6/J6</f>
        <v>1</v>
      </c>
      <c r="K22" s="560"/>
      <c r="L22" s="560"/>
      <c r="M22" s="561"/>
      <c r="N22" s="980">
        <f aca="true" t="shared" si="3" ref="N22:N29">+G6/N6</f>
        <v>0.9698677685950413</v>
      </c>
      <c r="O22" s="980">
        <f aca="true" t="shared" si="4" ref="O22:O29">+H6/O6</f>
        <v>0.9657165354330709</v>
      </c>
      <c r="P22" s="983">
        <f aca="true" t="shared" si="5" ref="P22:P29">+I6/P6</f>
        <v>0.967741935483871</v>
      </c>
      <c r="Q22" s="584">
        <f>+C6/Q6</f>
        <v>0.9191711306298204</v>
      </c>
      <c r="R22" s="1661">
        <f aca="true" t="shared" si="6" ref="R22:R29">+D6/R6</f>
        <v>0.9803825731867858</v>
      </c>
      <c r="S22" s="724"/>
      <c r="T22" s="829"/>
      <c r="U22" s="562">
        <f aca="true" t="shared" si="7" ref="U22:U28">+G6/U6</f>
        <v>0.9491434949289076</v>
      </c>
      <c r="V22" s="562">
        <f aca="true" t="shared" si="8" ref="V22:V29">+H6/V6</f>
        <v>0.9997717527756493</v>
      </c>
      <c r="W22" s="506">
        <v>0.974</v>
      </c>
      <c r="X22" s="45"/>
    </row>
    <row r="23" spans="8:23" ht="21.75" customHeight="1">
      <c r="H23" s="582" t="str">
        <f>A7</f>
        <v>海外</v>
      </c>
      <c r="I23" s="583"/>
      <c r="J23" s="892">
        <f t="shared" si="2"/>
        <v>1</v>
      </c>
      <c r="K23" s="96"/>
      <c r="L23" s="96"/>
      <c r="M23" s="104"/>
      <c r="N23" s="981">
        <f t="shared" si="3"/>
        <v>0.9822896551724136</v>
      </c>
      <c r="O23" s="981">
        <f t="shared" si="4"/>
        <v>0.9778580645161291</v>
      </c>
      <c r="P23" s="984">
        <f t="shared" si="5"/>
        <v>0.98</v>
      </c>
      <c r="Q23" s="584">
        <f aca="true" t="shared" si="9" ref="Q23:Q29">+C7/Q7</f>
        <v>0.8546702157605345</v>
      </c>
      <c r="R23" s="1662">
        <f t="shared" si="6"/>
        <v>0.8991214081828026</v>
      </c>
      <c r="S23" s="104"/>
      <c r="T23" s="833"/>
      <c r="U23" s="584">
        <f t="shared" si="7"/>
        <v>0.8754594514856108</v>
      </c>
      <c r="V23" s="584">
        <f t="shared" si="8"/>
        <v>1.1425297753655963</v>
      </c>
      <c r="W23" s="586">
        <f aca="true" t="shared" si="10" ref="W23:W29">+I7/W7</f>
        <v>0.9954156706867014</v>
      </c>
    </row>
    <row r="24" spans="8:23" ht="21.75" customHeight="1">
      <c r="H24" s="575"/>
      <c r="I24" s="576" t="str">
        <f>B8</f>
        <v>米州</v>
      </c>
      <c r="J24" s="1477">
        <f t="shared" si="2"/>
        <v>1</v>
      </c>
      <c r="K24" s="577"/>
      <c r="L24" s="577"/>
      <c r="M24" s="578"/>
      <c r="N24" s="1480">
        <f t="shared" si="3"/>
        <v>0.9988343558282209</v>
      </c>
      <c r="O24" s="1480">
        <f t="shared" si="4"/>
        <v>1.0011728395061728</v>
      </c>
      <c r="P24" s="1481">
        <f t="shared" si="5"/>
        <v>1</v>
      </c>
      <c r="Q24" s="579">
        <f t="shared" si="9"/>
        <v>1.153588383133203</v>
      </c>
      <c r="R24" s="1663">
        <f t="shared" si="6"/>
        <v>1.173226042428676</v>
      </c>
      <c r="S24" s="578"/>
      <c r="T24" s="832"/>
      <c r="U24" s="579">
        <f t="shared" si="7"/>
        <v>1.16317782381939</v>
      </c>
      <c r="V24" s="579">
        <f t="shared" si="8"/>
        <v>1.0595805840465147</v>
      </c>
      <c r="W24" s="581">
        <f t="shared" si="10"/>
        <v>1.109063609063609</v>
      </c>
    </row>
    <row r="25" spans="8:23" ht="21.75" customHeight="1">
      <c r="H25" s="563"/>
      <c r="I25" s="564" t="str">
        <f>B9</f>
        <v>欧州</v>
      </c>
      <c r="J25" s="1478">
        <f t="shared" si="2"/>
        <v>1</v>
      </c>
      <c r="K25" s="565"/>
      <c r="L25" s="565"/>
      <c r="M25" s="566"/>
      <c r="N25" s="1482">
        <f t="shared" si="3"/>
        <v>0.9052941176470588</v>
      </c>
      <c r="O25" s="1482">
        <f t="shared" si="4"/>
        <v>0.9598148148148147</v>
      </c>
      <c r="P25" s="1483">
        <f t="shared" si="5"/>
        <v>0.9333333333333333</v>
      </c>
      <c r="Q25" s="567">
        <f t="shared" si="9"/>
        <v>0.7811594202898551</v>
      </c>
      <c r="R25" s="1664">
        <f t="shared" si="6"/>
        <v>0.7690868532776858</v>
      </c>
      <c r="S25" s="566"/>
      <c r="T25" s="830"/>
      <c r="U25" s="567">
        <f t="shared" si="7"/>
        <v>0.7755232304229516</v>
      </c>
      <c r="V25" s="567">
        <f t="shared" si="8"/>
        <v>1.016792874798917</v>
      </c>
      <c r="W25" s="569">
        <f t="shared" si="10"/>
        <v>0.886813624352988</v>
      </c>
    </row>
    <row r="26" spans="8:23" ht="21.75" customHeight="1">
      <c r="H26" s="534"/>
      <c r="I26" s="527" t="str">
        <f>B10</f>
        <v>東南アジア他 </v>
      </c>
      <c r="J26" s="1478">
        <f t="shared" si="2"/>
        <v>1</v>
      </c>
      <c r="K26" s="565"/>
      <c r="L26" s="565"/>
      <c r="M26" s="566"/>
      <c r="N26" s="1482">
        <f t="shared" si="3"/>
        <v>0.8966666666666666</v>
      </c>
      <c r="O26" s="1482">
        <f t="shared" si="4"/>
        <v>0.9567857142857142</v>
      </c>
      <c r="P26" s="1483">
        <f t="shared" si="5"/>
        <v>0.9272727272727272</v>
      </c>
      <c r="Q26" s="567">
        <f t="shared" si="9"/>
        <v>0.8586334139203461</v>
      </c>
      <c r="R26" s="1664">
        <f t="shared" si="6"/>
        <v>0.8422955974842766</v>
      </c>
      <c r="S26" s="566"/>
      <c r="T26" s="830"/>
      <c r="U26" s="567">
        <f t="shared" si="7"/>
        <v>0.851325690976862</v>
      </c>
      <c r="V26" s="567">
        <f t="shared" si="8"/>
        <v>1.2100271002710026</v>
      </c>
      <c r="W26" s="569">
        <f t="shared" si="10"/>
        <v>1.0083435485784333</v>
      </c>
    </row>
    <row r="27" spans="8:23" ht="21.75" customHeight="1">
      <c r="H27" s="526"/>
      <c r="I27" s="527" t="str">
        <f>B11</f>
        <v>中華圏</v>
      </c>
      <c r="J27" s="1478">
        <f t="shared" si="2"/>
        <v>1</v>
      </c>
      <c r="K27" s="565"/>
      <c r="L27" s="565"/>
      <c r="M27" s="566"/>
      <c r="N27" s="1482">
        <f t="shared" si="3"/>
        <v>1.1813333333333333</v>
      </c>
      <c r="O27" s="1482">
        <f t="shared" si="4"/>
        <v>0.9754</v>
      </c>
      <c r="P27" s="1483">
        <f t="shared" si="5"/>
        <v>1.0684931506849316</v>
      </c>
      <c r="Q27" s="567">
        <f t="shared" si="9"/>
        <v>0.7795747475576718</v>
      </c>
      <c r="R27" s="1664">
        <f t="shared" si="6"/>
        <v>0.9448908214386992</v>
      </c>
      <c r="S27" s="566"/>
      <c r="T27" s="830"/>
      <c r="U27" s="567">
        <f t="shared" si="7"/>
        <v>0.856414762741652</v>
      </c>
      <c r="V27" s="567">
        <f t="shared" si="8"/>
        <v>1.3889640441438236</v>
      </c>
      <c r="W27" s="569">
        <f t="shared" si="10"/>
        <v>1.0596386360548837</v>
      </c>
    </row>
    <row r="28" spans="8:23" ht="21.75" customHeight="1" thickBot="1">
      <c r="H28" s="535"/>
      <c r="I28" s="536" t="str">
        <f>B12</f>
        <v>直接輸出</v>
      </c>
      <c r="J28" s="1479">
        <f t="shared" si="2"/>
        <v>1</v>
      </c>
      <c r="K28" s="570"/>
      <c r="L28" s="570"/>
      <c r="M28" s="571"/>
      <c r="N28" s="1484">
        <f t="shared" si="3"/>
        <v>0.3614285714285714</v>
      </c>
      <c r="O28" s="1484">
        <f t="shared" si="4"/>
        <v>2.4899999999999998</v>
      </c>
      <c r="P28" s="1485">
        <f t="shared" si="5"/>
        <v>1</v>
      </c>
      <c r="Q28" s="572">
        <f t="shared" si="9"/>
        <v>0.46070476511371755</v>
      </c>
      <c r="R28" s="1665">
        <f t="shared" si="6"/>
        <v>0.39313461164983654</v>
      </c>
      <c r="S28" s="571"/>
      <c r="T28" s="831"/>
      <c r="U28" s="572">
        <f t="shared" si="7"/>
        <v>0.41887417218543044</v>
      </c>
      <c r="V28" s="572">
        <f t="shared" si="8"/>
        <v>1.7743467933491686</v>
      </c>
      <c r="W28" s="574">
        <f t="shared" si="10"/>
        <v>0.975609756097561</v>
      </c>
    </row>
    <row r="29" spans="8:23" ht="21.75" customHeight="1" thickBot="1" thickTop="1">
      <c r="H29" s="34" t="s">
        <v>13</v>
      </c>
      <c r="I29" s="35"/>
      <c r="J29" s="893">
        <f t="shared" si="2"/>
        <v>1</v>
      </c>
      <c r="K29" s="220"/>
      <c r="L29" s="220"/>
      <c r="M29" s="221"/>
      <c r="N29" s="982">
        <f t="shared" si="3"/>
        <v>0.976639097744361</v>
      </c>
      <c r="O29" s="982">
        <f t="shared" si="4"/>
        <v>0.9723900709219858</v>
      </c>
      <c r="P29" s="985">
        <f t="shared" si="5"/>
        <v>0.9744525547445255</v>
      </c>
      <c r="Q29" s="81">
        <f t="shared" si="9"/>
        <v>0.8810824417683314</v>
      </c>
      <c r="R29" s="1666">
        <f t="shared" si="6"/>
        <v>0.9359773785497226</v>
      </c>
      <c r="S29" s="1667"/>
      <c r="T29" s="240"/>
      <c r="U29" s="81">
        <v>0.907</v>
      </c>
      <c r="V29" s="81">
        <f t="shared" si="8"/>
        <v>1.0739423656857292</v>
      </c>
      <c r="W29" s="101">
        <f t="shared" si="10"/>
        <v>0.9858400871379254</v>
      </c>
    </row>
    <row r="30" spans="8:23" ht="15" customHeight="1" thickBot="1">
      <c r="H30" s="36"/>
      <c r="I30" s="36"/>
      <c r="J30" s="68"/>
      <c r="K30" s="68"/>
      <c r="L30" s="68"/>
      <c r="M30" s="68"/>
      <c r="N30" s="68"/>
      <c r="O30" s="68"/>
      <c r="P30" s="68"/>
      <c r="Q30" s="8"/>
      <c r="R30" s="8"/>
      <c r="S30" s="8"/>
      <c r="T30" s="8"/>
      <c r="U30" s="8"/>
      <c r="V30" s="8"/>
      <c r="W30" s="8"/>
    </row>
    <row r="31" spans="8:23" ht="21.75" customHeight="1" thickBot="1">
      <c r="H31" s="1841" t="s">
        <v>14</v>
      </c>
      <c r="I31" s="1862"/>
      <c r="J31" s="176" t="str">
        <f>'全社連結PL'!J34</f>
        <v>第1</v>
      </c>
      <c r="K31" s="161" t="str">
        <f>'全社連結PL'!K34</f>
        <v>第2</v>
      </c>
      <c r="L31" s="177" t="str">
        <f>'全社連結PL'!L34</f>
        <v>第3</v>
      </c>
      <c r="M31" s="136" t="str">
        <f>'全社連結PL'!M34</f>
        <v>第4</v>
      </c>
      <c r="N31" s="135" t="str">
        <f>'全社連結PL'!N34</f>
        <v>上期</v>
      </c>
      <c r="O31" s="135" t="str">
        <f>'全社連結PL'!O34</f>
        <v>下期</v>
      </c>
      <c r="P31" s="136" t="s">
        <v>57</v>
      </c>
      <c r="Q31" s="182" t="str">
        <f>'全社連結PL'!Q51</f>
        <v>第1</v>
      </c>
      <c r="R31" s="179" t="str">
        <f>'全社連結PL'!R51</f>
        <v>第2</v>
      </c>
      <c r="S31" s="180" t="str">
        <f>'全社連結PL'!S51</f>
        <v>第3</v>
      </c>
      <c r="T31" s="84" t="str">
        <f>'全社連結PL'!T51</f>
        <v>第4</v>
      </c>
      <c r="U31" s="7" t="str">
        <f>'全社連結PL'!U51</f>
        <v>上期</v>
      </c>
      <c r="V31" s="7" t="str">
        <f>'全社連結PL'!V51</f>
        <v>下期</v>
      </c>
      <c r="W31" s="7" t="str">
        <f>'全社連結PL'!W51</f>
        <v>通期</v>
      </c>
    </row>
    <row r="32" spans="8:23" ht="21.75" customHeight="1" thickBot="1" thickTop="1">
      <c r="H32" s="75" t="s">
        <v>5</v>
      </c>
      <c r="I32" s="76"/>
      <c r="J32" s="905">
        <f>+C16/J16</f>
        <v>1</v>
      </c>
      <c r="K32" s="239"/>
      <c r="L32" s="239"/>
      <c r="M32" s="239"/>
      <c r="N32" s="1486">
        <f>+G16/N16</f>
        <v>0.9489032258064517</v>
      </c>
      <c r="O32" s="1486">
        <f>+H16/O16</f>
        <v>0.9636923076923076</v>
      </c>
      <c r="P32" s="1486">
        <f>+I16/P16</f>
        <v>0.9571428571428572</v>
      </c>
      <c r="Q32" s="408">
        <f aca="true" t="shared" si="11" ref="Q32:W32">+C16/Q16</f>
        <v>0.627780923873473</v>
      </c>
      <c r="R32" s="408">
        <f t="shared" si="11"/>
        <v>0.7675651789659744</v>
      </c>
      <c r="S32" s="223"/>
      <c r="T32" s="224"/>
      <c r="U32" s="101">
        <f t="shared" si="11"/>
        <v>0.6868724606547425</v>
      </c>
      <c r="V32" s="101">
        <f t="shared" si="11"/>
        <v>1.5771716323961391</v>
      </c>
      <c r="W32" s="101">
        <f t="shared" si="11"/>
        <v>1.0051608257321172</v>
      </c>
    </row>
    <row r="34" ht="13.5">
      <c r="H34" s="28"/>
    </row>
    <row r="35" ht="13.5">
      <c r="H35" s="28"/>
    </row>
  </sheetData>
  <mergeCells count="19">
    <mergeCell ref="H31:I31"/>
    <mergeCell ref="Q4:W4"/>
    <mergeCell ref="J4:P4"/>
    <mergeCell ref="H21:I21"/>
    <mergeCell ref="J20:P20"/>
    <mergeCell ref="Q19:W19"/>
    <mergeCell ref="H19:I20"/>
    <mergeCell ref="C4:I4"/>
    <mergeCell ref="Q20:W20"/>
    <mergeCell ref="Q3:W3"/>
    <mergeCell ref="C2:I2"/>
    <mergeCell ref="C3:I3"/>
    <mergeCell ref="Q2:W2"/>
    <mergeCell ref="J2:P2"/>
    <mergeCell ref="J3:P3"/>
    <mergeCell ref="A15:B15"/>
    <mergeCell ref="J19:P19"/>
    <mergeCell ref="A2:B4"/>
    <mergeCell ref="A5:B5"/>
  </mergeCells>
  <printOptions/>
  <pageMargins left="0.35433070866141736" right="0.2755905511811024" top="0.69" bottom="0.1968503937007874" header="0.5118110236220472" footer="0.35433070866141736"/>
  <pageSetup horizontalDpi="600" verticalDpi="600" orientation="landscape" paperSize="9" scale="70" r:id="rId2"/>
  <headerFooter alignWithMargins="0">
    <oddFooter>&amp;C３&amp;R2012年度　第2四半期 データ集 IAB</oddFooter>
  </headerFooter>
  <ignoredErrors>
    <ignoredError sqref="H17:I17" evalError="1"/>
    <ignoredError sqref="G7:I7" formulaRange="1"/>
  </ignoredErrors>
  <drawing r:id="rId1"/>
</worksheet>
</file>

<file path=xl/worksheets/sheet4.xml><?xml version="1.0" encoding="utf-8"?>
<worksheet xmlns="http://schemas.openxmlformats.org/spreadsheetml/2006/main" xmlns:r="http://schemas.openxmlformats.org/officeDocument/2006/relationships">
  <sheetPr codeName="Sheet4"/>
  <dimension ref="A1:X32"/>
  <sheetViews>
    <sheetView zoomScale="75" zoomScaleNormal="75" workbookViewId="0" topLeftCell="A1">
      <selection activeCell="A1" sqref="A1"/>
    </sheetView>
  </sheetViews>
  <sheetFormatPr defaultColWidth="9.00390625" defaultRowHeight="13.5"/>
  <cols>
    <col min="1" max="22" width="8.625" style="30" customWidth="1"/>
    <col min="23" max="23" width="9.50390625" style="30" customWidth="1"/>
    <col min="24" max="16384" width="9.00390625" style="30" customWidth="1"/>
  </cols>
  <sheetData>
    <row r="1" spans="1:23" s="28" customFormat="1" ht="21.75" customHeight="1" thickBot="1">
      <c r="A1" s="1610"/>
      <c r="B1" s="26"/>
      <c r="C1" s="26"/>
      <c r="D1" s="1608"/>
      <c r="E1" s="1608"/>
      <c r="F1" s="26"/>
      <c r="G1" s="26"/>
      <c r="H1" s="26"/>
      <c r="I1" s="26"/>
      <c r="J1" s="26"/>
      <c r="K1" s="26"/>
      <c r="L1" s="26"/>
      <c r="M1" s="26"/>
      <c r="N1" s="26"/>
      <c r="O1" s="26"/>
      <c r="P1" s="26"/>
      <c r="Q1" s="26"/>
      <c r="R1" s="26"/>
      <c r="S1" s="26"/>
      <c r="T1" s="26"/>
      <c r="U1" s="26"/>
      <c r="V1" s="26"/>
      <c r="W1" s="27" t="s">
        <v>0</v>
      </c>
    </row>
    <row r="2" spans="1:23" ht="21.75" customHeight="1">
      <c r="A2" s="1863" t="s">
        <v>145</v>
      </c>
      <c r="B2" s="1864"/>
      <c r="C2" s="1856" t="str">
        <f>'全社連結PL'!C2</f>
        <v>2012年度　</v>
      </c>
      <c r="D2" s="1857"/>
      <c r="E2" s="1857"/>
      <c r="F2" s="1857"/>
      <c r="G2" s="1857"/>
      <c r="H2" s="1857"/>
      <c r="I2" s="1885"/>
      <c r="J2" s="1850" t="str">
        <f>'全社連結PL'!J2</f>
        <v>2012年度</v>
      </c>
      <c r="K2" s="1851"/>
      <c r="L2" s="1851"/>
      <c r="M2" s="1851"/>
      <c r="N2" s="1851"/>
      <c r="O2" s="1851"/>
      <c r="P2" s="1852"/>
      <c r="Q2" s="1843" t="str">
        <f>'全社連結PL'!Q2</f>
        <v>2011年度</v>
      </c>
      <c r="R2" s="1844"/>
      <c r="S2" s="1844"/>
      <c r="T2" s="1844"/>
      <c r="U2" s="1844"/>
      <c r="V2" s="1844"/>
      <c r="W2" s="1845"/>
    </row>
    <row r="3" spans="1:23" ht="21.75" customHeight="1">
      <c r="A3" s="1865"/>
      <c r="B3" s="1866"/>
      <c r="C3" s="1859" t="str">
        <f>'全社連結PL'!C3</f>
        <v>上期実績及び見通し</v>
      </c>
      <c r="D3" s="1860"/>
      <c r="E3" s="1860"/>
      <c r="F3" s="1860"/>
      <c r="G3" s="1860"/>
      <c r="H3" s="1860"/>
      <c r="I3" s="1886"/>
      <c r="J3" s="1853" t="str">
        <f>'全社連結PL'!J3</f>
        <v>1Q実績及び前回見通し</v>
      </c>
      <c r="K3" s="1854"/>
      <c r="L3" s="1854"/>
      <c r="M3" s="1854"/>
      <c r="N3" s="1854"/>
      <c r="O3" s="1854"/>
      <c r="P3" s="1855"/>
      <c r="Q3" s="1847" t="str">
        <f>'全社連結PL'!Q3</f>
        <v>実績</v>
      </c>
      <c r="R3" s="1848"/>
      <c r="S3" s="1848"/>
      <c r="T3" s="1848"/>
      <c r="U3" s="1848"/>
      <c r="V3" s="1848"/>
      <c r="W3" s="1849"/>
    </row>
    <row r="4" spans="1:23" ht="21.75" customHeight="1" thickBot="1">
      <c r="A4" s="1865"/>
      <c r="B4" s="1866"/>
      <c r="C4" s="1879" t="str">
        <f>'全社連結PL'!$C$4</f>
        <v>(2012年10月30日発表)</v>
      </c>
      <c r="D4" s="1880"/>
      <c r="E4" s="1833"/>
      <c r="F4" s="1880"/>
      <c r="G4" s="1880"/>
      <c r="H4" s="1833"/>
      <c r="I4" s="1884"/>
      <c r="J4" s="1813" t="str">
        <f>IAB!$J$4</f>
        <v>(2012年7月30日発表)</v>
      </c>
      <c r="K4" s="1829"/>
      <c r="L4" s="1829"/>
      <c r="M4" s="1829"/>
      <c r="N4" s="1830"/>
      <c r="O4" s="1830"/>
      <c r="P4" s="1831"/>
      <c r="Q4" s="1887"/>
      <c r="R4" s="1825"/>
      <c r="S4" s="1826"/>
      <c r="T4" s="1825"/>
      <c r="U4" s="1825"/>
      <c r="V4" s="1826"/>
      <c r="W4" s="1827"/>
    </row>
    <row r="5" spans="1:23" ht="21.75" customHeight="1" thickBot="1">
      <c r="A5" s="1816" t="s">
        <v>10</v>
      </c>
      <c r="B5" s="1817"/>
      <c r="C5" s="882" t="str">
        <f>'全社連結PL'!C5</f>
        <v>第1A</v>
      </c>
      <c r="D5" s="113" t="str">
        <f>'全社連結PL'!D5</f>
        <v>第2A</v>
      </c>
      <c r="E5" s="114" t="str">
        <f>'全社連結PL'!E5</f>
        <v>第3E</v>
      </c>
      <c r="F5" s="57" t="str">
        <f>'全社連結PL'!F5</f>
        <v>第4E</v>
      </c>
      <c r="G5" s="9" t="str">
        <f>'全社連結PL'!G5</f>
        <v>上期A</v>
      </c>
      <c r="H5" s="58" t="str">
        <f>'全社連結PL'!H5</f>
        <v>下期E</v>
      </c>
      <c r="I5" s="58" t="str">
        <f>'全社連結PL'!I5</f>
        <v>通期E</v>
      </c>
      <c r="J5" s="886" t="str">
        <f>'全社連結PL'!J5</f>
        <v>第1A</v>
      </c>
      <c r="K5" s="134" t="str">
        <f>'全社連結PL'!K5</f>
        <v>第2E</v>
      </c>
      <c r="L5" s="132" t="str">
        <f>'全社連結PL'!L5</f>
        <v>第3E</v>
      </c>
      <c r="M5" s="134" t="str">
        <f>'全社連結PL'!M5</f>
        <v>第4E</v>
      </c>
      <c r="N5" s="135" t="str">
        <f>'全社連結PL'!N5</f>
        <v>上期E</v>
      </c>
      <c r="O5" s="135" t="str">
        <f>'全社連結PL'!O5</f>
        <v>下期E</v>
      </c>
      <c r="P5" s="136" t="str">
        <f>'全社連結PL'!P5</f>
        <v>通期E</v>
      </c>
      <c r="Q5" s="92" t="s">
        <v>33</v>
      </c>
      <c r="R5" s="2" t="s">
        <v>44</v>
      </c>
      <c r="S5" s="79" t="s">
        <v>35</v>
      </c>
      <c r="T5" s="6" t="s">
        <v>36</v>
      </c>
      <c r="U5" s="7" t="s">
        <v>34</v>
      </c>
      <c r="V5" s="7" t="s">
        <v>37</v>
      </c>
      <c r="W5" s="7" t="s">
        <v>38</v>
      </c>
    </row>
    <row r="6" spans="1:23" ht="21.75" customHeight="1" thickBot="1" thickTop="1">
      <c r="A6" s="524" t="str">
        <f>IAB!A6</f>
        <v>日本</v>
      </c>
      <c r="B6" s="525"/>
      <c r="C6" s="1089">
        <v>66.31779408</v>
      </c>
      <c r="D6" s="1106">
        <f>G6-C6</f>
        <v>67.42863564000001</v>
      </c>
      <c r="E6" s="1697"/>
      <c r="F6" s="1698"/>
      <c r="G6" s="1090">
        <v>133.74642972</v>
      </c>
      <c r="H6" s="1090">
        <v>161.25357028</v>
      </c>
      <c r="I6" s="1195">
        <v>295</v>
      </c>
      <c r="J6" s="1092">
        <v>66.31779408</v>
      </c>
      <c r="K6" s="1115"/>
      <c r="L6" s="1115"/>
      <c r="M6" s="1116"/>
      <c r="N6" s="1465">
        <v>120</v>
      </c>
      <c r="O6" s="1465">
        <v>150</v>
      </c>
      <c r="P6" s="1093">
        <v>270</v>
      </c>
      <c r="Q6" s="342">
        <v>52.79799747999999</v>
      </c>
      <c r="R6" s="324">
        <v>59.05125670000001</v>
      </c>
      <c r="S6" s="325">
        <v>69.32326850999999</v>
      </c>
      <c r="T6" s="326">
        <v>71.41511238</v>
      </c>
      <c r="U6" s="327">
        <v>111.84925418</v>
      </c>
      <c r="V6" s="327">
        <v>140.73838089</v>
      </c>
      <c r="W6" s="343">
        <v>252.58763507</v>
      </c>
    </row>
    <row r="7" spans="1:23" ht="21.75" customHeight="1">
      <c r="A7" s="137" t="str">
        <f>IAB!A7</f>
        <v>海外</v>
      </c>
      <c r="B7" s="551"/>
      <c r="C7" s="1094">
        <v>146.84</v>
      </c>
      <c r="D7" s="1107">
        <f aca="true" t="shared" si="0" ref="D7:D13">G7-C7</f>
        <v>145.46</v>
      </c>
      <c r="E7" s="823"/>
      <c r="F7" s="1699"/>
      <c r="G7" s="1095">
        <f>SUM(G8:G12)</f>
        <v>292.3</v>
      </c>
      <c r="H7" s="1095">
        <f>SUM(H8:H12)</f>
        <v>287.7</v>
      </c>
      <c r="I7" s="1196">
        <f>SUM(I8:I12)</f>
        <v>580</v>
      </c>
      <c r="J7" s="1096">
        <v>146.84</v>
      </c>
      <c r="K7" s="823"/>
      <c r="L7" s="823"/>
      <c r="M7" s="1117"/>
      <c r="N7" s="1466">
        <v>310</v>
      </c>
      <c r="O7" s="1466">
        <v>310</v>
      </c>
      <c r="P7" s="1097">
        <v>620</v>
      </c>
      <c r="Q7" s="593">
        <v>151.08682863</v>
      </c>
      <c r="R7" s="554">
        <v>144.77317137</v>
      </c>
      <c r="S7" s="555">
        <v>142.75</v>
      </c>
      <c r="T7" s="556">
        <v>138.82</v>
      </c>
      <c r="U7" s="557">
        <v>295.86</v>
      </c>
      <c r="V7" s="557">
        <v>281.57</v>
      </c>
      <c r="W7" s="594">
        <v>577.43</v>
      </c>
    </row>
    <row r="8" spans="1:23" ht="21.75" customHeight="1">
      <c r="A8" s="543"/>
      <c r="B8" s="544" t="str">
        <f>IAB!B8</f>
        <v>米州</v>
      </c>
      <c r="C8" s="1108">
        <v>33.19</v>
      </c>
      <c r="D8" s="1109">
        <f t="shared" si="0"/>
        <v>30.21</v>
      </c>
      <c r="E8" s="815"/>
      <c r="F8" s="1700"/>
      <c r="G8" s="1098">
        <v>63.4</v>
      </c>
      <c r="H8" s="1098">
        <v>71.6</v>
      </c>
      <c r="I8" s="1197">
        <v>135</v>
      </c>
      <c r="J8" s="1462">
        <v>33.19</v>
      </c>
      <c r="K8" s="815"/>
      <c r="L8" s="815"/>
      <c r="M8" s="1118"/>
      <c r="N8" s="1467">
        <v>68</v>
      </c>
      <c r="O8" s="1467">
        <v>62</v>
      </c>
      <c r="P8" s="1468">
        <v>130</v>
      </c>
      <c r="Q8" s="591">
        <v>35.17</v>
      </c>
      <c r="R8" s="547">
        <v>31.94</v>
      </c>
      <c r="S8" s="548">
        <v>31.22</v>
      </c>
      <c r="T8" s="549">
        <v>34.16</v>
      </c>
      <c r="U8" s="550">
        <v>67.11</v>
      </c>
      <c r="V8" s="550">
        <v>65.38</v>
      </c>
      <c r="W8" s="592">
        <v>132.49</v>
      </c>
    </row>
    <row r="9" spans="1:23" ht="21.75" customHeight="1">
      <c r="A9" s="526"/>
      <c r="B9" s="527" t="str">
        <f>IAB!B9</f>
        <v>欧州</v>
      </c>
      <c r="C9" s="1110">
        <v>29.3</v>
      </c>
      <c r="D9" s="1111">
        <f t="shared" si="0"/>
        <v>24.319999999999997</v>
      </c>
      <c r="E9" s="798"/>
      <c r="F9" s="1701"/>
      <c r="G9" s="1100">
        <v>53.62</v>
      </c>
      <c r="H9" s="1100">
        <v>66.38</v>
      </c>
      <c r="I9" s="1198">
        <v>120</v>
      </c>
      <c r="J9" s="1463">
        <v>29.3</v>
      </c>
      <c r="K9" s="798"/>
      <c r="L9" s="798"/>
      <c r="M9" s="1119"/>
      <c r="N9" s="1469">
        <v>65</v>
      </c>
      <c r="O9" s="1469">
        <v>70</v>
      </c>
      <c r="P9" s="1470">
        <v>135</v>
      </c>
      <c r="Q9" s="587">
        <v>34.69</v>
      </c>
      <c r="R9" s="530">
        <v>33.95</v>
      </c>
      <c r="S9" s="531">
        <v>28.65</v>
      </c>
      <c r="T9" s="532">
        <v>31.57</v>
      </c>
      <c r="U9" s="533">
        <v>68.64</v>
      </c>
      <c r="V9" s="533">
        <v>60.22</v>
      </c>
      <c r="W9" s="588">
        <v>128.86</v>
      </c>
    </row>
    <row r="10" spans="1:23" ht="21.75" customHeight="1">
      <c r="A10" s="534"/>
      <c r="B10" s="527" t="str">
        <f>IAB!B10</f>
        <v>東南アジア他 </v>
      </c>
      <c r="C10" s="1110">
        <v>17.83</v>
      </c>
      <c r="D10" s="1111">
        <f t="shared" si="0"/>
        <v>16.58</v>
      </c>
      <c r="E10" s="798"/>
      <c r="F10" s="1701"/>
      <c r="G10" s="1100">
        <v>34.41</v>
      </c>
      <c r="H10" s="1100">
        <v>45.59</v>
      </c>
      <c r="I10" s="1198">
        <v>80</v>
      </c>
      <c r="J10" s="1463">
        <v>17.83</v>
      </c>
      <c r="K10" s="798"/>
      <c r="L10" s="798"/>
      <c r="M10" s="1119"/>
      <c r="N10" s="1469">
        <v>40</v>
      </c>
      <c r="O10" s="1469">
        <v>50</v>
      </c>
      <c r="P10" s="1470">
        <v>90</v>
      </c>
      <c r="Q10" s="587">
        <v>22.34</v>
      </c>
      <c r="R10" s="530">
        <v>20.26</v>
      </c>
      <c r="S10" s="531">
        <v>16.56</v>
      </c>
      <c r="T10" s="532">
        <v>16.95</v>
      </c>
      <c r="U10" s="533">
        <v>42.6</v>
      </c>
      <c r="V10" s="533">
        <v>33.51</v>
      </c>
      <c r="W10" s="588">
        <v>76.11</v>
      </c>
    </row>
    <row r="11" spans="1:23" ht="21.75" customHeight="1">
      <c r="A11" s="526"/>
      <c r="B11" s="527" t="str">
        <f>IAB!B11</f>
        <v>中華圏</v>
      </c>
      <c r="C11" s="1110">
        <v>63.11</v>
      </c>
      <c r="D11" s="1111">
        <f t="shared" si="0"/>
        <v>69.96</v>
      </c>
      <c r="E11" s="798"/>
      <c r="F11" s="1701"/>
      <c r="G11" s="1100">
        <v>133.07</v>
      </c>
      <c r="H11" s="1100">
        <v>101.93</v>
      </c>
      <c r="I11" s="1198">
        <v>235</v>
      </c>
      <c r="J11" s="1463">
        <v>63.11</v>
      </c>
      <c r="K11" s="798"/>
      <c r="L11" s="798"/>
      <c r="M11" s="1119"/>
      <c r="N11" s="1469">
        <v>130</v>
      </c>
      <c r="O11" s="1469">
        <v>120</v>
      </c>
      <c r="P11" s="1470">
        <v>250</v>
      </c>
      <c r="Q11" s="587">
        <v>55.08</v>
      </c>
      <c r="R11" s="530">
        <v>55.04</v>
      </c>
      <c r="S11" s="531">
        <v>63.72</v>
      </c>
      <c r="T11" s="532">
        <v>53.38</v>
      </c>
      <c r="U11" s="533">
        <v>110.12</v>
      </c>
      <c r="V11" s="533">
        <v>117.1</v>
      </c>
      <c r="W11" s="588">
        <v>227.22</v>
      </c>
    </row>
    <row r="12" spans="1:23" ht="21.75" customHeight="1" thickBot="1">
      <c r="A12" s="535"/>
      <c r="B12" s="536" t="str">
        <f>IAB!B12</f>
        <v>直接輸出</v>
      </c>
      <c r="C12" s="1112">
        <v>3.41</v>
      </c>
      <c r="D12" s="1113">
        <f t="shared" si="0"/>
        <v>4.39</v>
      </c>
      <c r="E12" s="807"/>
      <c r="F12" s="1702"/>
      <c r="G12" s="1102">
        <v>7.8</v>
      </c>
      <c r="H12" s="1102">
        <v>2.2</v>
      </c>
      <c r="I12" s="1199">
        <v>10</v>
      </c>
      <c r="J12" s="1464">
        <v>3.41</v>
      </c>
      <c r="K12" s="807"/>
      <c r="L12" s="807"/>
      <c r="M12" s="1120"/>
      <c r="N12" s="1471">
        <v>7</v>
      </c>
      <c r="O12" s="1471">
        <v>8</v>
      </c>
      <c r="P12" s="1472">
        <v>15</v>
      </c>
      <c r="Q12" s="589">
        <v>3.80682863</v>
      </c>
      <c r="R12" s="539">
        <v>3.58317137</v>
      </c>
      <c r="S12" s="540">
        <v>2.6</v>
      </c>
      <c r="T12" s="541">
        <v>2.76</v>
      </c>
      <c r="U12" s="542">
        <v>7.39</v>
      </c>
      <c r="V12" s="542">
        <v>5.36</v>
      </c>
      <c r="W12" s="590">
        <v>12.75</v>
      </c>
    </row>
    <row r="13" spans="1:23" ht="21.75" customHeight="1" thickBot="1" thickTop="1">
      <c r="A13" s="34" t="s">
        <v>13</v>
      </c>
      <c r="B13" s="35"/>
      <c r="C13" s="485">
        <v>213.16</v>
      </c>
      <c r="D13" s="1114">
        <f t="shared" si="0"/>
        <v>212.88642972</v>
      </c>
      <c r="E13" s="312"/>
      <c r="F13" s="380"/>
      <c r="G13" s="1104">
        <v>426.04642972</v>
      </c>
      <c r="H13" s="1104">
        <v>448.95357028</v>
      </c>
      <c r="I13" s="1200">
        <v>875</v>
      </c>
      <c r="J13" s="872">
        <v>213.16</v>
      </c>
      <c r="K13" s="312"/>
      <c r="L13" s="312"/>
      <c r="M13" s="1121"/>
      <c r="N13" s="1473">
        <v>430</v>
      </c>
      <c r="O13" s="1473">
        <v>460</v>
      </c>
      <c r="P13" s="915">
        <v>890</v>
      </c>
      <c r="Q13" s="344">
        <v>203.88482611</v>
      </c>
      <c r="R13" s="345">
        <v>203.82517389</v>
      </c>
      <c r="S13" s="332">
        <v>212.07</v>
      </c>
      <c r="T13" s="333">
        <v>210.23511238</v>
      </c>
      <c r="U13" s="334">
        <v>407.71</v>
      </c>
      <c r="V13" s="334">
        <v>422.30838088999997</v>
      </c>
      <c r="W13" s="346">
        <v>830.01763507</v>
      </c>
    </row>
    <row r="14" spans="1:23" ht="15" customHeight="1" thickBot="1">
      <c r="A14" s="36"/>
      <c r="B14" s="36"/>
      <c r="C14" s="175"/>
      <c r="D14" s="175"/>
      <c r="E14" s="175"/>
      <c r="F14" s="175"/>
      <c r="G14" s="175"/>
      <c r="H14" s="175"/>
      <c r="I14" s="175"/>
      <c r="J14" s="163"/>
      <c r="K14" s="163"/>
      <c r="L14" s="163"/>
      <c r="M14" s="163"/>
      <c r="N14" s="163"/>
      <c r="O14" s="163"/>
      <c r="P14" s="163"/>
      <c r="Q14" s="163"/>
      <c r="R14" s="36"/>
      <c r="S14" s="36"/>
      <c r="T14" s="36"/>
      <c r="U14" s="36"/>
      <c r="V14" s="36"/>
      <c r="W14" s="36"/>
    </row>
    <row r="15" spans="1:23" ht="21.75" customHeight="1" thickBot="1">
      <c r="A15" s="1841" t="s">
        <v>14</v>
      </c>
      <c r="B15" s="1842"/>
      <c r="C15" s="61" t="str">
        <f>'全社連結PL'!C5</f>
        <v>第1A</v>
      </c>
      <c r="D15" s="178" t="str">
        <f>'全社連結PL'!D5</f>
        <v>第2A</v>
      </c>
      <c r="E15" s="894" t="str">
        <f>'全社連結PL'!E5</f>
        <v>第3E</v>
      </c>
      <c r="F15" s="10" t="str">
        <f>'全社連結PL'!F5</f>
        <v>第4E</v>
      </c>
      <c r="G15" s="9" t="s">
        <v>107</v>
      </c>
      <c r="H15" s="9" t="s">
        <v>116</v>
      </c>
      <c r="I15" s="58" t="s">
        <v>117</v>
      </c>
      <c r="J15" s="176" t="str">
        <f>'全社連結PL'!J5</f>
        <v>第1A</v>
      </c>
      <c r="K15" s="161" t="str">
        <f>'全社連結PL'!K5</f>
        <v>第2E</v>
      </c>
      <c r="L15" s="177" t="str">
        <f>'全社連結PL'!L5</f>
        <v>第3E</v>
      </c>
      <c r="M15" s="136" t="str">
        <f>'全社連結PL'!M5</f>
        <v>第4E</v>
      </c>
      <c r="N15" s="135" t="str">
        <f>'全社連結PL'!N5</f>
        <v>上期E</v>
      </c>
      <c r="O15" s="135" t="str">
        <f>'全社連結PL'!O5</f>
        <v>下期E</v>
      </c>
      <c r="P15" s="136" t="str">
        <f>'全社連結PL'!P5</f>
        <v>通期E</v>
      </c>
      <c r="Q15" s="182" t="s">
        <v>33</v>
      </c>
      <c r="R15" s="179" t="s">
        <v>44</v>
      </c>
      <c r="S15" s="180" t="s">
        <v>35</v>
      </c>
      <c r="T15" s="181" t="s">
        <v>36</v>
      </c>
      <c r="U15" s="7" t="s">
        <v>34</v>
      </c>
      <c r="V15" s="7" t="s">
        <v>37</v>
      </c>
      <c r="W15" s="7" t="s">
        <v>38</v>
      </c>
    </row>
    <row r="16" spans="1:23" ht="21.75" customHeight="1" thickTop="1">
      <c r="A16" s="38" t="s">
        <v>5</v>
      </c>
      <c r="B16" s="89"/>
      <c r="C16" s="1262">
        <v>20.45</v>
      </c>
      <c r="D16" s="1412">
        <v>11.65</v>
      </c>
      <c r="E16" s="1204"/>
      <c r="F16" s="1704"/>
      <c r="G16" s="1249">
        <v>32.1</v>
      </c>
      <c r="H16" s="1249">
        <v>47.9</v>
      </c>
      <c r="I16" s="1250">
        <v>80</v>
      </c>
      <c r="J16" s="1474">
        <v>20.45</v>
      </c>
      <c r="K16" s="335"/>
      <c r="L16" s="335"/>
      <c r="M16" s="336"/>
      <c r="N16" s="1476">
        <v>25</v>
      </c>
      <c r="O16" s="1476">
        <v>55</v>
      </c>
      <c r="P16" s="1476">
        <v>80</v>
      </c>
      <c r="Q16" s="337">
        <v>23.28</v>
      </c>
      <c r="R16" s="338">
        <v>18.24</v>
      </c>
      <c r="S16" s="338">
        <v>17.49</v>
      </c>
      <c r="T16" s="339">
        <v>13.39</v>
      </c>
      <c r="U16" s="340">
        <v>41.52</v>
      </c>
      <c r="V16" s="340">
        <v>30.88</v>
      </c>
      <c r="W16" s="595">
        <v>72.4</v>
      </c>
    </row>
    <row r="17" spans="1:23" ht="21.75" customHeight="1" thickBot="1">
      <c r="A17" s="90" t="s">
        <v>26</v>
      </c>
      <c r="B17" s="91"/>
      <c r="C17" s="1263">
        <f aca="true" t="shared" si="1" ref="C17:I17">C16/C13</f>
        <v>0.0959373240758116</v>
      </c>
      <c r="D17" s="1137">
        <f t="shared" si="1"/>
        <v>0.054724014185980406</v>
      </c>
      <c r="E17" s="307"/>
      <c r="F17" s="308"/>
      <c r="G17" s="986">
        <f t="shared" si="1"/>
        <v>0.0753439009478293</v>
      </c>
      <c r="H17" s="986">
        <f t="shared" si="1"/>
        <v>0.10669254722738052</v>
      </c>
      <c r="I17" s="1036">
        <f t="shared" si="1"/>
        <v>0.09142857142857143</v>
      </c>
      <c r="J17" s="1475">
        <v>0.0959373240758116</v>
      </c>
      <c r="K17" s="307"/>
      <c r="L17" s="307"/>
      <c r="M17" s="409"/>
      <c r="N17" s="1446">
        <v>0.05813953488372093</v>
      </c>
      <c r="O17" s="1446">
        <v>0.11956521739130435</v>
      </c>
      <c r="P17" s="1446">
        <v>0.0898876404494382</v>
      </c>
      <c r="Q17" s="1054">
        <v>0.11418211175480007</v>
      </c>
      <c r="R17" s="310">
        <v>0.08948845548314718</v>
      </c>
      <c r="S17" s="310">
        <v>0.08247276842551987</v>
      </c>
      <c r="T17" s="411">
        <v>0.06369059786643809</v>
      </c>
      <c r="U17" s="410">
        <v>0.10183709008854334</v>
      </c>
      <c r="V17" s="410">
        <v>0.07312192084590292</v>
      </c>
      <c r="W17" s="311">
        <v>0.08722706234295144</v>
      </c>
    </row>
    <row r="18" spans="17:23" ht="21.75" customHeight="1" thickBot="1">
      <c r="Q18" s="62"/>
      <c r="R18" s="62"/>
      <c r="S18" s="62"/>
      <c r="T18" s="62"/>
      <c r="U18" s="62"/>
      <c r="V18" s="62"/>
      <c r="W18" s="63" t="s">
        <v>15</v>
      </c>
    </row>
    <row r="19" spans="8:23" ht="21.75" customHeight="1">
      <c r="H19" s="1863" t="s">
        <v>145</v>
      </c>
      <c r="I19" s="1864"/>
      <c r="J19" s="1818" t="str">
        <f>IAB!J19</f>
        <v>2012年度上期実績及び見通し　と　1Q実績及び前回見通しとの比較</v>
      </c>
      <c r="K19" s="1819"/>
      <c r="L19" s="1819"/>
      <c r="M19" s="1819"/>
      <c r="N19" s="1819"/>
      <c r="O19" s="1819"/>
      <c r="P19" s="1820"/>
      <c r="Q19" s="1876" t="str">
        <f>'全社連結PL'!Q32</f>
        <v>2012年度上期実績及び見通し　と　2011年度との比較</v>
      </c>
      <c r="R19" s="1877"/>
      <c r="S19" s="1877"/>
      <c r="T19" s="1877"/>
      <c r="U19" s="1877"/>
      <c r="V19" s="1877"/>
      <c r="W19" s="1878"/>
    </row>
    <row r="20" spans="8:23" ht="21.75" customHeight="1" thickBot="1">
      <c r="H20" s="1865"/>
      <c r="I20" s="1866"/>
      <c r="J20" s="1873" t="str">
        <f>'全社連結PL'!J33</f>
        <v>（10月30日発表値と7月30日発表値との比較）</v>
      </c>
      <c r="K20" s="1874"/>
      <c r="L20" s="1874"/>
      <c r="M20" s="1874"/>
      <c r="N20" s="1874"/>
      <c r="O20" s="1874"/>
      <c r="P20" s="1875"/>
      <c r="Q20" s="1881" t="str">
        <f>'全社連結PL'!Q33</f>
        <v>（10月30日発表値と前年実績との比較）</v>
      </c>
      <c r="R20" s="1882"/>
      <c r="S20" s="1882"/>
      <c r="T20" s="1882"/>
      <c r="U20" s="1882"/>
      <c r="V20" s="1882"/>
      <c r="W20" s="1883"/>
    </row>
    <row r="21" spans="8:23" ht="21.75" customHeight="1" thickBot="1">
      <c r="H21" s="1816" t="s">
        <v>10</v>
      </c>
      <c r="I21" s="1817"/>
      <c r="J21" s="1037" t="str">
        <f>'全社連結PL'!J34</f>
        <v>第1</v>
      </c>
      <c r="K21" s="890" t="str">
        <f>'全社連結PL'!K34</f>
        <v>第2</v>
      </c>
      <c r="L21" s="132" t="str">
        <f>'全社連結PL'!L34</f>
        <v>第3</v>
      </c>
      <c r="M21" s="1038" t="str">
        <f>'全社連結PL'!M34</f>
        <v>第4</v>
      </c>
      <c r="N21" s="135" t="str">
        <f>'全社連結PL'!N34</f>
        <v>上期</v>
      </c>
      <c r="O21" s="135" t="str">
        <f>'全社連結PL'!O34</f>
        <v>下期</v>
      </c>
      <c r="P21" s="136" t="s">
        <v>56</v>
      </c>
      <c r="Q21" s="108" t="str">
        <f>'全社連結PL'!Q34</f>
        <v>第1</v>
      </c>
      <c r="R21" s="184" t="str">
        <f>'全社連結PL'!R34</f>
        <v>第2</v>
      </c>
      <c r="S21" s="79" t="str">
        <f>'全社連結PL'!S34</f>
        <v>第3</v>
      </c>
      <c r="T21" s="185" t="str">
        <f>'全社連結PL'!T34</f>
        <v>第4</v>
      </c>
      <c r="U21" s="7" t="str">
        <f>'全社連結PL'!U34</f>
        <v>上期</v>
      </c>
      <c r="V21" s="7" t="str">
        <f>'全社連結PL'!V34</f>
        <v>下期</v>
      </c>
      <c r="W21" s="7" t="str">
        <f>'全社連結PL'!W34</f>
        <v>通期</v>
      </c>
    </row>
    <row r="22" spans="8:24" ht="21.75" customHeight="1" thickBot="1" thickTop="1">
      <c r="H22" s="524" t="str">
        <f>IAB!A6</f>
        <v>日本</v>
      </c>
      <c r="I22" s="525"/>
      <c r="J22" s="891">
        <f aca="true" t="shared" si="2" ref="J22:P29">+C6/J6</f>
        <v>1</v>
      </c>
      <c r="K22" s="560"/>
      <c r="L22" s="560"/>
      <c r="M22" s="561"/>
      <c r="N22" s="980">
        <f t="shared" si="2"/>
        <v>1.114553581</v>
      </c>
      <c r="O22" s="980">
        <f t="shared" si="2"/>
        <v>1.0750238018666667</v>
      </c>
      <c r="P22" s="980">
        <f t="shared" si="2"/>
        <v>1.0925925925925926</v>
      </c>
      <c r="Q22" s="562">
        <f aca="true" t="shared" si="3" ref="Q22:W29">+C6/Q6</f>
        <v>1.2560664654965623</v>
      </c>
      <c r="R22" s="505">
        <f t="shared" si="3"/>
        <v>1.1418662261932861</v>
      </c>
      <c r="S22" s="723"/>
      <c r="T22" s="724"/>
      <c r="U22" s="506">
        <f t="shared" si="3"/>
        <v>1.1957739968901417</v>
      </c>
      <c r="V22" s="506">
        <f t="shared" si="3"/>
        <v>1.1457682634990274</v>
      </c>
      <c r="W22" s="506">
        <f t="shared" si="3"/>
        <v>1.1679114851296906</v>
      </c>
      <c r="X22" s="45"/>
    </row>
    <row r="23" spans="8:23" ht="21.75" customHeight="1">
      <c r="H23" s="137" t="str">
        <f>IAB!A7</f>
        <v>海外</v>
      </c>
      <c r="I23" s="551"/>
      <c r="J23" s="892">
        <f t="shared" si="2"/>
        <v>1</v>
      </c>
      <c r="K23" s="96"/>
      <c r="L23" s="96"/>
      <c r="M23" s="104"/>
      <c r="N23" s="981">
        <f t="shared" si="2"/>
        <v>0.9429032258064517</v>
      </c>
      <c r="O23" s="981">
        <f t="shared" si="2"/>
        <v>0.9280645161290322</v>
      </c>
      <c r="P23" s="981">
        <f t="shared" si="2"/>
        <v>0.9354838709677419</v>
      </c>
      <c r="Q23" s="1055">
        <f t="shared" si="3"/>
        <v>0.9718914701664686</v>
      </c>
      <c r="R23" s="1056">
        <f t="shared" si="3"/>
        <v>1.0047441706464015</v>
      </c>
      <c r="S23" s="1287"/>
      <c r="T23" s="1288"/>
      <c r="U23" s="1057">
        <f t="shared" si="3"/>
        <v>0.9879672818224836</v>
      </c>
      <c r="V23" s="1057">
        <f t="shared" si="3"/>
        <v>1.0217707852399047</v>
      </c>
      <c r="W23" s="1057">
        <f t="shared" si="3"/>
        <v>1.0044507559357845</v>
      </c>
    </row>
    <row r="24" spans="8:23" ht="21.75" customHeight="1">
      <c r="H24" s="543"/>
      <c r="I24" s="544" t="str">
        <f>IAB!B8</f>
        <v>米州</v>
      </c>
      <c r="J24" s="1477">
        <f t="shared" si="2"/>
        <v>1</v>
      </c>
      <c r="K24" s="577"/>
      <c r="L24" s="577"/>
      <c r="M24" s="578"/>
      <c r="N24" s="1480">
        <f t="shared" si="2"/>
        <v>0.9323529411764706</v>
      </c>
      <c r="O24" s="1480">
        <f t="shared" si="2"/>
        <v>1.1548387096774193</v>
      </c>
      <c r="P24" s="1480">
        <f t="shared" si="2"/>
        <v>1.0384615384615385</v>
      </c>
      <c r="Q24" s="1058">
        <f t="shared" si="3"/>
        <v>0.9437020187659937</v>
      </c>
      <c r="R24" s="1059">
        <f t="shared" si="3"/>
        <v>0.945835942391985</v>
      </c>
      <c r="S24" s="1289"/>
      <c r="T24" s="1290"/>
      <c r="U24" s="1060">
        <f t="shared" si="3"/>
        <v>0.9447176277752943</v>
      </c>
      <c r="V24" s="1060">
        <f t="shared" si="3"/>
        <v>1.0951361272560416</v>
      </c>
      <c r="W24" s="1060">
        <f t="shared" si="3"/>
        <v>1.0189448260246055</v>
      </c>
    </row>
    <row r="25" spans="8:23" ht="21.75" customHeight="1">
      <c r="H25" s="526"/>
      <c r="I25" s="527" t="str">
        <f>IAB!B9</f>
        <v>欧州</v>
      </c>
      <c r="J25" s="1478">
        <f t="shared" si="2"/>
        <v>1</v>
      </c>
      <c r="K25" s="565"/>
      <c r="L25" s="565"/>
      <c r="M25" s="566"/>
      <c r="N25" s="1482">
        <f t="shared" si="2"/>
        <v>0.8249230769230769</v>
      </c>
      <c r="O25" s="1482">
        <f t="shared" si="2"/>
        <v>0.9482857142857142</v>
      </c>
      <c r="P25" s="1482">
        <f t="shared" si="2"/>
        <v>0.8888888888888888</v>
      </c>
      <c r="Q25" s="567">
        <f t="shared" si="3"/>
        <v>0.8446238108965121</v>
      </c>
      <c r="R25" s="568">
        <f t="shared" si="3"/>
        <v>0.7163475699558173</v>
      </c>
      <c r="S25" s="565"/>
      <c r="T25" s="566"/>
      <c r="U25" s="569">
        <f t="shared" si="3"/>
        <v>0.7811771561771561</v>
      </c>
      <c r="V25" s="569">
        <f t="shared" si="3"/>
        <v>1.1022915974759215</v>
      </c>
      <c r="W25" s="569">
        <f t="shared" si="3"/>
        <v>0.9312432096849292</v>
      </c>
    </row>
    <row r="26" spans="8:23" ht="21.75" customHeight="1">
      <c r="H26" s="534"/>
      <c r="I26" s="527" t="str">
        <f>IAB!B10</f>
        <v>東南アジア他 </v>
      </c>
      <c r="J26" s="1478">
        <f t="shared" si="2"/>
        <v>1</v>
      </c>
      <c r="K26" s="565"/>
      <c r="L26" s="565"/>
      <c r="M26" s="566"/>
      <c r="N26" s="1482">
        <f t="shared" si="2"/>
        <v>0.86025</v>
      </c>
      <c r="O26" s="1482">
        <f t="shared" si="2"/>
        <v>0.9118</v>
      </c>
      <c r="P26" s="1482">
        <f t="shared" si="2"/>
        <v>0.8888888888888888</v>
      </c>
      <c r="Q26" s="567">
        <f t="shared" si="3"/>
        <v>0.798119964189794</v>
      </c>
      <c r="R26" s="568">
        <f t="shared" si="3"/>
        <v>0.818361303060217</v>
      </c>
      <c r="S26" s="565"/>
      <c r="T26" s="566"/>
      <c r="U26" s="569">
        <f t="shared" si="3"/>
        <v>0.8077464788732394</v>
      </c>
      <c r="V26" s="569">
        <f t="shared" si="3"/>
        <v>1.3604894061474189</v>
      </c>
      <c r="W26" s="569">
        <f t="shared" si="3"/>
        <v>1.0511102351859152</v>
      </c>
    </row>
    <row r="27" spans="8:23" ht="21.75" customHeight="1">
      <c r="H27" s="526"/>
      <c r="I27" s="527" t="str">
        <f>IAB!B11</f>
        <v>中華圏</v>
      </c>
      <c r="J27" s="1478">
        <f t="shared" si="2"/>
        <v>1</v>
      </c>
      <c r="K27" s="565"/>
      <c r="L27" s="565"/>
      <c r="M27" s="566"/>
      <c r="N27" s="1482">
        <f t="shared" si="2"/>
        <v>1.0236153846153846</v>
      </c>
      <c r="O27" s="1482">
        <f t="shared" si="2"/>
        <v>0.8494166666666667</v>
      </c>
      <c r="P27" s="1482">
        <f t="shared" si="2"/>
        <v>0.94</v>
      </c>
      <c r="Q27" s="567">
        <f t="shared" si="3"/>
        <v>1.1457879448075527</v>
      </c>
      <c r="R27" s="568">
        <f t="shared" si="3"/>
        <v>1.2710755813953487</v>
      </c>
      <c r="S27" s="565"/>
      <c r="T27" s="566"/>
      <c r="U27" s="569">
        <f t="shared" si="3"/>
        <v>1.2084090083545223</v>
      </c>
      <c r="V27" s="569">
        <f t="shared" si="3"/>
        <v>0.8704526046114434</v>
      </c>
      <c r="W27" s="569">
        <f t="shared" si="3"/>
        <v>1.0342399436669307</v>
      </c>
    </row>
    <row r="28" spans="8:23" ht="21.75" customHeight="1" thickBot="1">
      <c r="H28" s="535"/>
      <c r="I28" s="536" t="str">
        <f>IAB!B12</f>
        <v>直接輸出</v>
      </c>
      <c r="J28" s="1479">
        <f t="shared" si="2"/>
        <v>1</v>
      </c>
      <c r="K28" s="570"/>
      <c r="L28" s="570"/>
      <c r="M28" s="571"/>
      <c r="N28" s="1484">
        <f t="shared" si="2"/>
        <v>1.1142857142857143</v>
      </c>
      <c r="O28" s="1484">
        <f t="shared" si="2"/>
        <v>0.275</v>
      </c>
      <c r="P28" s="1484">
        <f t="shared" si="2"/>
        <v>0.6666666666666666</v>
      </c>
      <c r="Q28" s="572">
        <f t="shared" si="3"/>
        <v>0.8957587355330991</v>
      </c>
      <c r="R28" s="573">
        <f t="shared" si="3"/>
        <v>1.2251716556889098</v>
      </c>
      <c r="S28" s="570"/>
      <c r="T28" s="571"/>
      <c r="U28" s="574">
        <f t="shared" si="3"/>
        <v>1.0554803788903924</v>
      </c>
      <c r="V28" s="574">
        <f t="shared" si="3"/>
        <v>0.41044776119402987</v>
      </c>
      <c r="W28" s="574">
        <f t="shared" si="3"/>
        <v>0.7843137254901961</v>
      </c>
    </row>
    <row r="29" spans="8:23" ht="21.75" customHeight="1" thickBot="1" thickTop="1">
      <c r="H29" s="34" t="s">
        <v>13</v>
      </c>
      <c r="I29" s="35"/>
      <c r="J29" s="893">
        <f t="shared" si="2"/>
        <v>1</v>
      </c>
      <c r="K29" s="220"/>
      <c r="L29" s="220"/>
      <c r="M29" s="221"/>
      <c r="N29" s="982">
        <f t="shared" si="2"/>
        <v>0.9908056505116278</v>
      </c>
      <c r="O29" s="982">
        <f t="shared" si="2"/>
        <v>0.975986022347826</v>
      </c>
      <c r="P29" s="982">
        <f t="shared" si="2"/>
        <v>0.9831460674157303</v>
      </c>
      <c r="Q29" s="483">
        <f t="shared" si="3"/>
        <v>1.0454922225796042</v>
      </c>
      <c r="R29" s="475">
        <f t="shared" si="3"/>
        <v>1.0444560191318182</v>
      </c>
      <c r="S29" s="220"/>
      <c r="T29" s="221"/>
      <c r="U29" s="484">
        <f t="shared" si="3"/>
        <v>1.0449741966593902</v>
      </c>
      <c r="V29" s="484">
        <f t="shared" si="3"/>
        <v>1.0630941525097044</v>
      </c>
      <c r="W29" s="484">
        <f t="shared" si="3"/>
        <v>1.0541944689237914</v>
      </c>
    </row>
    <row r="30" spans="8:23" ht="15" customHeight="1" thickBot="1">
      <c r="H30" s="36"/>
      <c r="I30" s="36"/>
      <c r="J30" s="88"/>
      <c r="K30" s="88"/>
      <c r="L30" s="88"/>
      <c r="M30" s="88"/>
      <c r="N30" s="979"/>
      <c r="O30" s="979"/>
      <c r="P30" s="979"/>
      <c r="Q30" s="8"/>
      <c r="R30" s="8"/>
      <c r="S30" s="8"/>
      <c r="T30" s="8"/>
      <c r="U30" s="8"/>
      <c r="V30" s="8"/>
      <c r="W30" s="8"/>
    </row>
    <row r="31" spans="8:23" ht="21.75" customHeight="1" thickBot="1">
      <c r="H31" s="1841" t="s">
        <v>14</v>
      </c>
      <c r="I31" s="1862"/>
      <c r="J31" s="176" t="str">
        <f>'全社連結PL'!J34</f>
        <v>第1</v>
      </c>
      <c r="K31" s="161" t="str">
        <f>'全社連結PL'!K34</f>
        <v>第2</v>
      </c>
      <c r="L31" s="177" t="str">
        <f>'全社連結PL'!L34</f>
        <v>第3</v>
      </c>
      <c r="M31" s="161" t="str">
        <f>'全社連結PL'!M34</f>
        <v>第4</v>
      </c>
      <c r="N31" s="897" t="str">
        <f>'全社連結PL'!N34</f>
        <v>上期</v>
      </c>
      <c r="O31" s="135" t="str">
        <f>'全社連結PL'!O34</f>
        <v>下期</v>
      </c>
      <c r="P31" s="136" t="s">
        <v>84</v>
      </c>
      <c r="Q31" s="189" t="str">
        <f>'全社連結PL'!Q51</f>
        <v>第1</v>
      </c>
      <c r="R31" s="179" t="str">
        <f>'全社連結PL'!R51</f>
        <v>第2</v>
      </c>
      <c r="S31" s="180" t="str">
        <f>'全社連結PL'!S51</f>
        <v>第3</v>
      </c>
      <c r="T31" s="84" t="str">
        <f>'全社連結PL'!T51</f>
        <v>第4</v>
      </c>
      <c r="U31" s="7" t="str">
        <f>'全社連結PL'!U51</f>
        <v>上期</v>
      </c>
      <c r="V31" s="7" t="str">
        <f>'全社連結PL'!V51</f>
        <v>下期</v>
      </c>
      <c r="W31" s="7" t="str">
        <f>'全社連結PL'!W51</f>
        <v>通期</v>
      </c>
    </row>
    <row r="32" spans="8:23" ht="21.75" customHeight="1" thickBot="1" thickTop="1">
      <c r="H32" s="77" t="s">
        <v>5</v>
      </c>
      <c r="I32" s="78"/>
      <c r="J32" s="1487">
        <f>+C16/J16</f>
        <v>1</v>
      </c>
      <c r="K32" s="415"/>
      <c r="L32" s="415"/>
      <c r="M32" s="415"/>
      <c r="N32" s="1488">
        <f>+G16/N16</f>
        <v>1.284</v>
      </c>
      <c r="O32" s="1489">
        <f>+H16/O16</f>
        <v>0.8709090909090909</v>
      </c>
      <c r="P32" s="1490">
        <f>+I16/P16</f>
        <v>1</v>
      </c>
      <c r="Q32" s="408">
        <f aca="true" t="shared" si="4" ref="Q32:W32">+C16/Q16</f>
        <v>0.8784364261168384</v>
      </c>
      <c r="R32" s="408">
        <f t="shared" si="4"/>
        <v>0.6387061403508772</v>
      </c>
      <c r="S32" s="223"/>
      <c r="T32" s="224"/>
      <c r="U32" s="101">
        <f t="shared" si="4"/>
        <v>0.773121387283237</v>
      </c>
      <c r="V32" s="101">
        <f t="shared" si="4"/>
        <v>1.5511658031088082</v>
      </c>
      <c r="W32" s="101">
        <f t="shared" si="4"/>
        <v>1.1049723756906076</v>
      </c>
    </row>
  </sheetData>
  <mergeCells count="19">
    <mergeCell ref="Q4:W4"/>
    <mergeCell ref="A5:B5"/>
    <mergeCell ref="Q2:W2"/>
    <mergeCell ref="Q3:W3"/>
    <mergeCell ref="J2:P2"/>
    <mergeCell ref="J3:P3"/>
    <mergeCell ref="A15:B15"/>
    <mergeCell ref="C4:I4"/>
    <mergeCell ref="J4:P4"/>
    <mergeCell ref="A2:B4"/>
    <mergeCell ref="C2:I2"/>
    <mergeCell ref="C3:I3"/>
    <mergeCell ref="H31:I31"/>
    <mergeCell ref="H21:I21"/>
    <mergeCell ref="Q19:W19"/>
    <mergeCell ref="Q20:W20"/>
    <mergeCell ref="J20:P20"/>
    <mergeCell ref="J19:P19"/>
    <mergeCell ref="H19:I20"/>
  </mergeCells>
  <printOptions/>
  <pageMargins left="0.35433070866141736" right="0.2755905511811024" top="0.74" bottom="0.1968503937007874" header="0.5118110236220472" footer="0.29"/>
  <pageSetup horizontalDpi="600" verticalDpi="600" orientation="landscape" paperSize="9" scale="70" r:id="rId2"/>
  <headerFooter alignWithMargins="0">
    <oddFooter>&amp;C４&amp;R2012年度 第2四半期　データ集 EＭＣ</oddFooter>
  </headerFooter>
  <ignoredErrors>
    <ignoredError sqref="G7:I7" formulaRange="1"/>
  </ignoredErrors>
  <drawing r:id="rId1"/>
</worksheet>
</file>

<file path=xl/worksheets/sheet5.xml><?xml version="1.0" encoding="utf-8"?>
<worksheet xmlns="http://schemas.openxmlformats.org/spreadsheetml/2006/main" xmlns:r="http://schemas.openxmlformats.org/officeDocument/2006/relationships">
  <sheetPr codeName="Sheet5"/>
  <dimension ref="A1:X32"/>
  <sheetViews>
    <sheetView zoomScale="75" zoomScaleNormal="75" workbookViewId="0" topLeftCell="A1">
      <selection activeCell="A1" sqref="A1"/>
    </sheetView>
  </sheetViews>
  <sheetFormatPr defaultColWidth="9.00390625" defaultRowHeight="13.5"/>
  <cols>
    <col min="1" max="17" width="8.625" style="30" customWidth="1"/>
    <col min="18" max="18" width="9.50390625" style="30" customWidth="1"/>
    <col min="19" max="21" width="8.625" style="30" customWidth="1"/>
    <col min="22" max="22" width="9.875" style="30" customWidth="1"/>
    <col min="23" max="23" width="8.625" style="30" customWidth="1"/>
    <col min="24" max="16384" width="9.00390625" style="30" customWidth="1"/>
  </cols>
  <sheetData>
    <row r="1" spans="1:23" s="28" customFormat="1" ht="21.75" customHeight="1" thickBot="1">
      <c r="A1" s="1610"/>
      <c r="B1" s="26"/>
      <c r="C1" s="26"/>
      <c r="D1" s="1608"/>
      <c r="E1" s="1608"/>
      <c r="F1" s="26"/>
      <c r="G1" s="26"/>
      <c r="H1" s="26"/>
      <c r="I1" s="26"/>
      <c r="J1" s="26"/>
      <c r="K1" s="26"/>
      <c r="L1" s="26"/>
      <c r="M1" s="26"/>
      <c r="N1" s="26"/>
      <c r="O1" s="26"/>
      <c r="P1" s="26"/>
      <c r="Q1" s="26"/>
      <c r="R1" s="26"/>
      <c r="S1" s="26"/>
      <c r="T1" s="26"/>
      <c r="U1" s="26"/>
      <c r="V1" s="26"/>
      <c r="W1" s="27" t="s">
        <v>0</v>
      </c>
    </row>
    <row r="2" spans="1:23" ht="21.75" customHeight="1">
      <c r="A2" s="1863" t="s">
        <v>146</v>
      </c>
      <c r="B2" s="1864"/>
      <c r="C2" s="1856" t="str">
        <f>'全社連結PL'!C2</f>
        <v>2012年度　</v>
      </c>
      <c r="D2" s="1857"/>
      <c r="E2" s="1857"/>
      <c r="F2" s="1857"/>
      <c r="G2" s="1857"/>
      <c r="H2" s="1857"/>
      <c r="I2" s="1885"/>
      <c r="J2" s="1850" t="str">
        <f>'全社連結PL'!J2</f>
        <v>2012年度</v>
      </c>
      <c r="K2" s="1851"/>
      <c r="L2" s="1851"/>
      <c r="M2" s="1851"/>
      <c r="N2" s="1851"/>
      <c r="O2" s="1851"/>
      <c r="P2" s="1852"/>
      <c r="Q2" s="1843" t="str">
        <f>'全社連結PL'!Q2</f>
        <v>2011年度</v>
      </c>
      <c r="R2" s="1844"/>
      <c r="S2" s="1844"/>
      <c r="T2" s="1844"/>
      <c r="U2" s="1844"/>
      <c r="V2" s="1844"/>
      <c r="W2" s="1845"/>
    </row>
    <row r="3" spans="1:23" ht="21.75" customHeight="1">
      <c r="A3" s="1865"/>
      <c r="B3" s="1866"/>
      <c r="C3" s="1859" t="str">
        <f>'全社連結PL'!C3</f>
        <v>上期実績及び見通し</v>
      </c>
      <c r="D3" s="1860"/>
      <c r="E3" s="1860"/>
      <c r="F3" s="1860"/>
      <c r="G3" s="1860"/>
      <c r="H3" s="1860"/>
      <c r="I3" s="1886"/>
      <c r="J3" s="1853" t="str">
        <f>'全社連結PL'!J3</f>
        <v>1Q実績及び前回見通し</v>
      </c>
      <c r="K3" s="1854"/>
      <c r="L3" s="1854"/>
      <c r="M3" s="1854"/>
      <c r="N3" s="1854"/>
      <c r="O3" s="1854"/>
      <c r="P3" s="1855"/>
      <c r="Q3" s="1847" t="str">
        <f>'全社連結PL'!Q3</f>
        <v>実績</v>
      </c>
      <c r="R3" s="1848"/>
      <c r="S3" s="1848"/>
      <c r="T3" s="1848"/>
      <c r="U3" s="1848"/>
      <c r="V3" s="1848"/>
      <c r="W3" s="1849"/>
    </row>
    <row r="4" spans="1:23" ht="21.75" customHeight="1" thickBot="1">
      <c r="A4" s="1865"/>
      <c r="B4" s="1866"/>
      <c r="C4" s="1879" t="str">
        <f>'全社連結PL'!$C$4</f>
        <v>(2012年10月30日発表)</v>
      </c>
      <c r="D4" s="1880"/>
      <c r="E4" s="1833"/>
      <c r="F4" s="1880"/>
      <c r="G4" s="1880"/>
      <c r="H4" s="1833"/>
      <c r="I4" s="1884"/>
      <c r="J4" s="1813" t="str">
        <f>IAB!$J$4</f>
        <v>(2012年7月30日発表)</v>
      </c>
      <c r="K4" s="1829"/>
      <c r="L4" s="1829"/>
      <c r="M4" s="1829"/>
      <c r="N4" s="1830"/>
      <c r="O4" s="1830"/>
      <c r="P4" s="1831"/>
      <c r="Q4" s="1887"/>
      <c r="R4" s="1825"/>
      <c r="S4" s="1826"/>
      <c r="T4" s="1825"/>
      <c r="U4" s="1825"/>
      <c r="V4" s="1826"/>
      <c r="W4" s="1827"/>
    </row>
    <row r="5" spans="1:23" ht="21.75" customHeight="1" thickBot="1">
      <c r="A5" s="1816" t="s">
        <v>10</v>
      </c>
      <c r="B5" s="1817"/>
      <c r="C5" s="882" t="str">
        <f>'全社連結PL'!C5</f>
        <v>第1A</v>
      </c>
      <c r="D5" s="113" t="str">
        <f>'全社連結PL'!D5</f>
        <v>第2A</v>
      </c>
      <c r="E5" s="114" t="str">
        <f>'全社連結PL'!E5</f>
        <v>第3E</v>
      </c>
      <c r="F5" s="57" t="str">
        <f>'全社連結PL'!F5</f>
        <v>第4E</v>
      </c>
      <c r="G5" s="9" t="str">
        <f>'全社連結PL'!G5</f>
        <v>上期A</v>
      </c>
      <c r="H5" s="58" t="str">
        <f>'全社連結PL'!H5</f>
        <v>下期E</v>
      </c>
      <c r="I5" s="58" t="str">
        <f>'全社連結PL'!I5</f>
        <v>通期E</v>
      </c>
      <c r="J5" s="886" t="str">
        <f>'全社連結PL'!J5</f>
        <v>第1A</v>
      </c>
      <c r="K5" s="134" t="str">
        <f>'全社連結PL'!K5</f>
        <v>第2E</v>
      </c>
      <c r="L5" s="132" t="str">
        <f>'全社連結PL'!L5</f>
        <v>第3E</v>
      </c>
      <c r="M5" s="134" t="str">
        <f>'全社連結PL'!M5</f>
        <v>第4E</v>
      </c>
      <c r="N5" s="135" t="str">
        <f>'全社連結PL'!N5</f>
        <v>上期E</v>
      </c>
      <c r="O5" s="135" t="str">
        <f>'全社連結PL'!O5</f>
        <v>下期E</v>
      </c>
      <c r="P5" s="136" t="str">
        <f>'全社連結PL'!P5</f>
        <v>通期E</v>
      </c>
      <c r="Q5" s="92" t="s">
        <v>33</v>
      </c>
      <c r="R5" s="2" t="s">
        <v>44</v>
      </c>
      <c r="S5" s="79" t="s">
        <v>35</v>
      </c>
      <c r="T5" s="6" t="s">
        <v>36</v>
      </c>
      <c r="U5" s="7" t="s">
        <v>34</v>
      </c>
      <c r="V5" s="7" t="s">
        <v>37</v>
      </c>
      <c r="W5" s="7" t="s">
        <v>38</v>
      </c>
    </row>
    <row r="6" spans="1:23" ht="21.75" customHeight="1" thickBot="1" thickTop="1">
      <c r="A6" s="524" t="str">
        <f>IAB!A6</f>
        <v>日本</v>
      </c>
      <c r="B6" s="525"/>
      <c r="C6" s="1089">
        <v>81.83</v>
      </c>
      <c r="D6" s="1106">
        <f>G6-C6</f>
        <v>76.89999999999999</v>
      </c>
      <c r="E6" s="1697"/>
      <c r="F6" s="1698"/>
      <c r="G6" s="1090">
        <v>158.73</v>
      </c>
      <c r="H6" s="1090">
        <v>151.27</v>
      </c>
      <c r="I6" s="1195">
        <v>310</v>
      </c>
      <c r="J6" s="861">
        <v>81.83</v>
      </c>
      <c r="K6" s="1668"/>
      <c r="L6" s="596"/>
      <c r="M6" s="322"/>
      <c r="N6" s="1494">
        <v>160</v>
      </c>
      <c r="O6" s="1494">
        <v>140</v>
      </c>
      <c r="P6" s="887">
        <v>300</v>
      </c>
      <c r="Q6" s="342">
        <v>52.32269906543307</v>
      </c>
      <c r="R6" s="324">
        <v>72.50730093456693</v>
      </c>
      <c r="S6" s="325">
        <v>78.85</v>
      </c>
      <c r="T6" s="326">
        <v>85.24</v>
      </c>
      <c r="U6" s="327">
        <v>124.83</v>
      </c>
      <c r="V6" s="327">
        <v>164.09</v>
      </c>
      <c r="W6" s="343">
        <v>288.92</v>
      </c>
    </row>
    <row r="7" spans="1:23" ht="21.75" customHeight="1">
      <c r="A7" s="137" t="str">
        <f>IAB!A7</f>
        <v>海外</v>
      </c>
      <c r="B7" s="551"/>
      <c r="C7" s="1094">
        <v>159.18</v>
      </c>
      <c r="D7" s="1107">
        <f aca="true" t="shared" si="0" ref="D7:D13">G7-C7</f>
        <v>154.65999999999997</v>
      </c>
      <c r="E7" s="823"/>
      <c r="F7" s="1699"/>
      <c r="G7" s="1095">
        <f>SUM(G8:G12)</f>
        <v>313.84</v>
      </c>
      <c r="H7" s="1095">
        <f>SUM(H8:H12)</f>
        <v>326.16</v>
      </c>
      <c r="I7" s="1196">
        <f>SUM(I8:I12)</f>
        <v>640</v>
      </c>
      <c r="J7" s="862">
        <v>159.18</v>
      </c>
      <c r="K7" s="1669"/>
      <c r="L7" s="552"/>
      <c r="M7" s="600"/>
      <c r="N7" s="1495">
        <v>310</v>
      </c>
      <c r="O7" s="1495">
        <v>340</v>
      </c>
      <c r="P7" s="888">
        <v>650</v>
      </c>
      <c r="Q7" s="593">
        <v>132.06673153456694</v>
      </c>
      <c r="R7" s="554">
        <v>143.75326846543305</v>
      </c>
      <c r="S7" s="555">
        <v>132.88</v>
      </c>
      <c r="T7" s="556">
        <v>152.65</v>
      </c>
      <c r="U7" s="557">
        <v>275.82</v>
      </c>
      <c r="V7" s="557">
        <v>285.53</v>
      </c>
      <c r="W7" s="594">
        <v>561.35</v>
      </c>
    </row>
    <row r="8" spans="1:23" ht="21.75" customHeight="1">
      <c r="A8" s="543"/>
      <c r="B8" s="544" t="str">
        <f>IAB!B8</f>
        <v>米州</v>
      </c>
      <c r="C8" s="1108">
        <v>63.45</v>
      </c>
      <c r="D8" s="1109">
        <f t="shared" si="0"/>
        <v>58.64999999999999</v>
      </c>
      <c r="E8" s="815"/>
      <c r="F8" s="1700"/>
      <c r="G8" s="1098">
        <v>122.1</v>
      </c>
      <c r="H8" s="1098">
        <v>122.9</v>
      </c>
      <c r="I8" s="1197">
        <v>245</v>
      </c>
      <c r="J8" s="1491">
        <v>63.45</v>
      </c>
      <c r="K8" s="1670"/>
      <c r="L8" s="545"/>
      <c r="M8" s="599"/>
      <c r="N8" s="1496">
        <v>120</v>
      </c>
      <c r="O8" s="1496">
        <v>115</v>
      </c>
      <c r="P8" s="1497">
        <v>235</v>
      </c>
      <c r="Q8" s="591">
        <v>50.58</v>
      </c>
      <c r="R8" s="547">
        <v>53.81</v>
      </c>
      <c r="S8" s="548">
        <v>50.96</v>
      </c>
      <c r="T8" s="549">
        <v>60.02</v>
      </c>
      <c r="U8" s="550">
        <v>104.39</v>
      </c>
      <c r="V8" s="550">
        <v>110.98</v>
      </c>
      <c r="W8" s="592">
        <v>215.37</v>
      </c>
    </row>
    <row r="9" spans="1:23" ht="21.75" customHeight="1">
      <c r="A9" s="526"/>
      <c r="B9" s="527" t="str">
        <f>IAB!B9</f>
        <v>欧州</v>
      </c>
      <c r="C9" s="1110">
        <v>6.44</v>
      </c>
      <c r="D9" s="1111">
        <f t="shared" si="0"/>
        <v>6.429999999999999</v>
      </c>
      <c r="E9" s="798"/>
      <c r="F9" s="1701"/>
      <c r="G9" s="1100">
        <v>12.87</v>
      </c>
      <c r="H9" s="1100">
        <v>17.13</v>
      </c>
      <c r="I9" s="1198">
        <v>30</v>
      </c>
      <c r="J9" s="1492">
        <v>6.44</v>
      </c>
      <c r="K9" s="1671"/>
      <c r="L9" s="528"/>
      <c r="M9" s="597"/>
      <c r="N9" s="1498">
        <v>10</v>
      </c>
      <c r="O9" s="1498">
        <v>20</v>
      </c>
      <c r="P9" s="1499">
        <v>30</v>
      </c>
      <c r="Q9" s="587">
        <v>5.89</v>
      </c>
      <c r="R9" s="530">
        <v>6.15</v>
      </c>
      <c r="S9" s="531">
        <v>5.46</v>
      </c>
      <c r="T9" s="532">
        <v>6.47</v>
      </c>
      <c r="U9" s="533">
        <v>12.04</v>
      </c>
      <c r="V9" s="533">
        <v>11.93</v>
      </c>
      <c r="W9" s="588">
        <v>23.97</v>
      </c>
    </row>
    <row r="10" spans="1:23" ht="21.75" customHeight="1">
      <c r="A10" s="534"/>
      <c r="B10" s="527" t="str">
        <f>IAB!B10</f>
        <v>東南アジア他 </v>
      </c>
      <c r="C10" s="1110">
        <v>44.89</v>
      </c>
      <c r="D10" s="1111">
        <f t="shared" si="0"/>
        <v>41.39</v>
      </c>
      <c r="E10" s="798"/>
      <c r="F10" s="1701"/>
      <c r="G10" s="1100">
        <v>86.28</v>
      </c>
      <c r="H10" s="1100">
        <v>98.72</v>
      </c>
      <c r="I10" s="1198">
        <v>185</v>
      </c>
      <c r="J10" s="1492">
        <v>44.89</v>
      </c>
      <c r="K10" s="1671"/>
      <c r="L10" s="528"/>
      <c r="M10" s="597"/>
      <c r="N10" s="1498">
        <v>90</v>
      </c>
      <c r="O10" s="1498">
        <v>100</v>
      </c>
      <c r="P10" s="1499">
        <v>190</v>
      </c>
      <c r="Q10" s="587">
        <v>40.39</v>
      </c>
      <c r="R10" s="530">
        <v>42.8</v>
      </c>
      <c r="S10" s="531">
        <v>37.29</v>
      </c>
      <c r="T10" s="532">
        <v>41.98</v>
      </c>
      <c r="U10" s="533">
        <v>83.19</v>
      </c>
      <c r="V10" s="533">
        <v>79.27</v>
      </c>
      <c r="W10" s="588">
        <v>162.46</v>
      </c>
    </row>
    <row r="11" spans="1:23" ht="21.75" customHeight="1">
      <c r="A11" s="526"/>
      <c r="B11" s="527" t="str">
        <f>IAB!B11</f>
        <v>中華圏</v>
      </c>
      <c r="C11" s="1110">
        <v>29.58</v>
      </c>
      <c r="D11" s="1111">
        <f t="shared" si="0"/>
        <v>31.550000000000004</v>
      </c>
      <c r="E11" s="798"/>
      <c r="F11" s="1701"/>
      <c r="G11" s="1100">
        <v>61.13</v>
      </c>
      <c r="H11" s="1100">
        <v>58.87</v>
      </c>
      <c r="I11" s="1198">
        <v>120</v>
      </c>
      <c r="J11" s="1492">
        <v>29.58</v>
      </c>
      <c r="K11" s="1671"/>
      <c r="L11" s="528"/>
      <c r="M11" s="597"/>
      <c r="N11" s="1498">
        <v>50</v>
      </c>
      <c r="O11" s="1498">
        <v>65</v>
      </c>
      <c r="P11" s="1499">
        <v>115</v>
      </c>
      <c r="Q11" s="587">
        <v>21.28</v>
      </c>
      <c r="R11" s="530">
        <v>22.84</v>
      </c>
      <c r="S11" s="531">
        <v>24.23</v>
      </c>
      <c r="T11" s="532">
        <v>26.58</v>
      </c>
      <c r="U11" s="533">
        <v>44.12</v>
      </c>
      <c r="V11" s="533">
        <v>50.81</v>
      </c>
      <c r="W11" s="588">
        <v>94.93</v>
      </c>
    </row>
    <row r="12" spans="1:23" ht="21.75" customHeight="1" thickBot="1">
      <c r="A12" s="535"/>
      <c r="B12" s="536" t="str">
        <f>IAB!B12</f>
        <v>直接輸出</v>
      </c>
      <c r="C12" s="1112">
        <v>14.82</v>
      </c>
      <c r="D12" s="1113">
        <f t="shared" si="0"/>
        <v>16.64</v>
      </c>
      <c r="E12" s="807"/>
      <c r="F12" s="1702"/>
      <c r="G12" s="1102">
        <v>31.46</v>
      </c>
      <c r="H12" s="1102">
        <v>28.54</v>
      </c>
      <c r="I12" s="1199">
        <v>60</v>
      </c>
      <c r="J12" s="1493">
        <v>14.82</v>
      </c>
      <c r="K12" s="1672"/>
      <c r="L12" s="537"/>
      <c r="M12" s="598"/>
      <c r="N12" s="1500">
        <v>40</v>
      </c>
      <c r="O12" s="1500">
        <v>40</v>
      </c>
      <c r="P12" s="1501">
        <v>80</v>
      </c>
      <c r="Q12" s="589">
        <v>13.926731534566937</v>
      </c>
      <c r="R12" s="539">
        <v>18.153268465433065</v>
      </c>
      <c r="S12" s="540">
        <v>14.94</v>
      </c>
      <c r="T12" s="541">
        <v>17.6</v>
      </c>
      <c r="U12" s="542">
        <v>32.08</v>
      </c>
      <c r="V12" s="542">
        <v>32.54</v>
      </c>
      <c r="W12" s="590">
        <v>64.62</v>
      </c>
    </row>
    <row r="13" spans="1:23" ht="21.75" customHeight="1" thickBot="1" thickTop="1">
      <c r="A13" s="34" t="s">
        <v>13</v>
      </c>
      <c r="B13" s="35"/>
      <c r="C13" s="485">
        <v>241.01</v>
      </c>
      <c r="D13" s="1114">
        <f t="shared" si="0"/>
        <v>231.56</v>
      </c>
      <c r="E13" s="312"/>
      <c r="F13" s="380"/>
      <c r="G13" s="1104">
        <v>472.57</v>
      </c>
      <c r="H13" s="1104">
        <v>477.43</v>
      </c>
      <c r="I13" s="1200">
        <v>950</v>
      </c>
      <c r="J13" s="863">
        <v>241.01</v>
      </c>
      <c r="K13" s="1673"/>
      <c r="L13" s="328"/>
      <c r="M13" s="329"/>
      <c r="N13" s="1502">
        <v>470</v>
      </c>
      <c r="O13" s="1502">
        <v>480</v>
      </c>
      <c r="P13" s="889">
        <v>950</v>
      </c>
      <c r="Q13" s="344">
        <v>184.38943060000003</v>
      </c>
      <c r="R13" s="345">
        <v>216.26056939999998</v>
      </c>
      <c r="S13" s="332">
        <v>211.73</v>
      </c>
      <c r="T13" s="333">
        <v>237.89</v>
      </c>
      <c r="U13" s="334">
        <v>400.65</v>
      </c>
      <c r="V13" s="334">
        <v>449.62</v>
      </c>
      <c r="W13" s="346">
        <v>850.27</v>
      </c>
    </row>
    <row r="14" spans="1:23" ht="15" customHeight="1" thickBot="1">
      <c r="A14" s="36"/>
      <c r="B14" s="72"/>
      <c r="C14" s="175"/>
      <c r="D14" s="175"/>
      <c r="E14" s="175"/>
      <c r="F14" s="175"/>
      <c r="G14" s="175"/>
      <c r="H14" s="175"/>
      <c r="I14" s="175"/>
      <c r="J14" s="163"/>
      <c r="K14" s="163"/>
      <c r="L14" s="163"/>
      <c r="M14" s="163"/>
      <c r="N14" s="163"/>
      <c r="O14" s="163"/>
      <c r="P14" s="163"/>
      <c r="Q14" s="163"/>
      <c r="R14" s="36"/>
      <c r="S14" s="36"/>
      <c r="T14" s="36"/>
      <c r="U14" s="36"/>
      <c r="V14" s="36"/>
      <c r="W14" s="36"/>
    </row>
    <row r="15" spans="1:23" ht="21.75" customHeight="1" thickBot="1">
      <c r="A15" s="1841" t="s">
        <v>14</v>
      </c>
      <c r="B15" s="1842"/>
      <c r="C15" s="61" t="str">
        <f>'全社連結PL'!C5</f>
        <v>第1A</v>
      </c>
      <c r="D15" s="178" t="str">
        <f>'全社連結PL'!D5</f>
        <v>第2A</v>
      </c>
      <c r="E15" s="894" t="str">
        <f>'全社連結PL'!E5</f>
        <v>第3E</v>
      </c>
      <c r="F15" s="58" t="str">
        <f>'全社連結PL'!F5</f>
        <v>第4E</v>
      </c>
      <c r="G15" s="58" t="s">
        <v>115</v>
      </c>
      <c r="H15" s="9" t="s">
        <v>113</v>
      </c>
      <c r="I15" s="10" t="s">
        <v>114</v>
      </c>
      <c r="J15" s="176" t="str">
        <f>'全社連結PL'!J5</f>
        <v>第1A</v>
      </c>
      <c r="K15" s="161" t="str">
        <f>'全社連結PL'!K5</f>
        <v>第2E</v>
      </c>
      <c r="L15" s="177" t="str">
        <f>'全社連結PL'!L5</f>
        <v>第3E</v>
      </c>
      <c r="M15" s="136" t="str">
        <f>'全社連結PL'!M5</f>
        <v>第4E</v>
      </c>
      <c r="N15" s="135" t="str">
        <f>'全社連結PL'!N5</f>
        <v>上期E</v>
      </c>
      <c r="O15" s="135" t="str">
        <f>'全社連結PL'!O5</f>
        <v>下期E</v>
      </c>
      <c r="P15" s="136" t="str">
        <f>'全社連結PL'!P5</f>
        <v>通期E</v>
      </c>
      <c r="Q15" s="182" t="s">
        <v>33</v>
      </c>
      <c r="R15" s="179" t="s">
        <v>44</v>
      </c>
      <c r="S15" s="180" t="s">
        <v>35</v>
      </c>
      <c r="T15" s="181" t="s">
        <v>36</v>
      </c>
      <c r="U15" s="7" t="s">
        <v>34</v>
      </c>
      <c r="V15" s="7" t="s">
        <v>37</v>
      </c>
      <c r="W15" s="7" t="s">
        <v>38</v>
      </c>
    </row>
    <row r="16" spans="1:23" ht="21.75" customHeight="1" thickTop="1">
      <c r="A16" s="38" t="s">
        <v>5</v>
      </c>
      <c r="B16" s="39"/>
      <c r="C16" s="1408">
        <v>15.17</v>
      </c>
      <c r="D16" s="1409">
        <v>12.63</v>
      </c>
      <c r="E16" s="1705"/>
      <c r="F16" s="1706"/>
      <c r="G16" s="1410">
        <v>27.8</v>
      </c>
      <c r="H16" s="1411">
        <v>22.2</v>
      </c>
      <c r="I16" s="1431">
        <v>50</v>
      </c>
      <c r="J16" s="1503">
        <v>15.17</v>
      </c>
      <c r="K16" s="1204"/>
      <c r="L16" s="1204"/>
      <c r="M16" s="1256"/>
      <c r="N16" s="1504">
        <v>25</v>
      </c>
      <c r="O16" s="1505">
        <v>25</v>
      </c>
      <c r="P16" s="1506">
        <v>50</v>
      </c>
      <c r="Q16" s="337">
        <v>4.52</v>
      </c>
      <c r="R16" s="338">
        <v>9.78</v>
      </c>
      <c r="S16" s="338">
        <v>4.17</v>
      </c>
      <c r="T16" s="348">
        <v>8.44</v>
      </c>
      <c r="U16" s="341">
        <v>14.3</v>
      </c>
      <c r="V16" s="341">
        <v>12.61</v>
      </c>
      <c r="W16" s="341">
        <v>26.91</v>
      </c>
    </row>
    <row r="17" spans="1:23" ht="21.75" customHeight="1" thickBot="1">
      <c r="A17" s="90" t="s">
        <v>26</v>
      </c>
      <c r="B17" s="91"/>
      <c r="C17" s="1266">
        <f aca="true" t="shared" si="1" ref="C17:I17">C16/C13</f>
        <v>0.0629434463300278</v>
      </c>
      <c r="D17" s="1367">
        <f t="shared" si="1"/>
        <v>0.054543098980825704</v>
      </c>
      <c r="E17" s="164"/>
      <c r="F17" s="195"/>
      <c r="G17" s="1031">
        <f t="shared" si="1"/>
        <v>0.05882726368580316</v>
      </c>
      <c r="H17" s="1031">
        <f t="shared" si="1"/>
        <v>0.04649896319879354</v>
      </c>
      <c r="I17" s="1031">
        <f t="shared" si="1"/>
        <v>0.05263157894736842</v>
      </c>
      <c r="J17" s="1475">
        <v>0.0629434463300278</v>
      </c>
      <c r="K17" s="307"/>
      <c r="L17" s="307"/>
      <c r="M17" s="409"/>
      <c r="N17" s="1446">
        <v>0.05319148936170213</v>
      </c>
      <c r="O17" s="1446">
        <v>0.052083333333333336</v>
      </c>
      <c r="P17" s="1446">
        <v>0.05263157894736842</v>
      </c>
      <c r="Q17" s="1054">
        <v>0.02451333563584419</v>
      </c>
      <c r="R17" s="310">
        <v>0.045223223203073655</v>
      </c>
      <c r="S17" s="310">
        <v>0.01969489444103339</v>
      </c>
      <c r="T17" s="411">
        <v>0.03547858253814788</v>
      </c>
      <c r="U17" s="410">
        <v>0.035692000499188824</v>
      </c>
      <c r="V17" s="410">
        <v>0.028045905431253057</v>
      </c>
      <c r="W17" s="311">
        <v>0.03164877039058182</v>
      </c>
    </row>
    <row r="18" spans="17:23" ht="21.75" customHeight="1" thickBot="1">
      <c r="Q18" s="62"/>
      <c r="R18" s="62"/>
      <c r="S18" s="62"/>
      <c r="T18" s="62"/>
      <c r="U18" s="62"/>
      <c r="V18" s="62"/>
      <c r="W18" s="63" t="s">
        <v>15</v>
      </c>
    </row>
    <row r="19" spans="8:23" ht="21.75" customHeight="1">
      <c r="H19" s="1863" t="s">
        <v>147</v>
      </c>
      <c r="I19" s="1888"/>
      <c r="J19" s="1818" t="str">
        <f>IAB!J19</f>
        <v>2012年度上期実績及び見通し　と　1Q実績及び前回見通しとの比較</v>
      </c>
      <c r="K19" s="1819"/>
      <c r="L19" s="1819"/>
      <c r="M19" s="1819"/>
      <c r="N19" s="1819"/>
      <c r="O19" s="1819"/>
      <c r="P19" s="1820"/>
      <c r="Q19" s="1876" t="str">
        <f>'全社連結PL'!Q32</f>
        <v>2012年度上期実績及び見通し　と　2011年度との比較</v>
      </c>
      <c r="R19" s="1877"/>
      <c r="S19" s="1877"/>
      <c r="T19" s="1877"/>
      <c r="U19" s="1877"/>
      <c r="V19" s="1877"/>
      <c r="W19" s="1878"/>
    </row>
    <row r="20" spans="8:23" ht="21.75" customHeight="1" thickBot="1">
      <c r="H20" s="1889"/>
      <c r="I20" s="1890"/>
      <c r="J20" s="1873" t="str">
        <f>'全社連結PL'!J33</f>
        <v>（10月30日発表値と7月30日発表値との比較）</v>
      </c>
      <c r="K20" s="1874"/>
      <c r="L20" s="1874"/>
      <c r="M20" s="1874"/>
      <c r="N20" s="1874"/>
      <c r="O20" s="1874"/>
      <c r="P20" s="1875"/>
      <c r="Q20" s="1881" t="str">
        <f>'全社連結PL'!Q33</f>
        <v>（10月30日発表値と前年実績との比較）</v>
      </c>
      <c r="R20" s="1882"/>
      <c r="S20" s="1882"/>
      <c r="T20" s="1882"/>
      <c r="U20" s="1882"/>
      <c r="V20" s="1882"/>
      <c r="W20" s="1883"/>
    </row>
    <row r="21" spans="8:23" ht="21.75" customHeight="1" thickBot="1">
      <c r="H21" s="1816" t="s">
        <v>10</v>
      </c>
      <c r="I21" s="1817"/>
      <c r="J21" s="1037" t="str">
        <f>'全社連結PL'!J34</f>
        <v>第1</v>
      </c>
      <c r="K21" s="890" t="str">
        <f>'全社連結PL'!K34</f>
        <v>第2</v>
      </c>
      <c r="L21" s="132" t="str">
        <f>'全社連結PL'!L34</f>
        <v>第3</v>
      </c>
      <c r="M21" s="1038" t="str">
        <f>'全社連結PL'!M34</f>
        <v>第4</v>
      </c>
      <c r="N21" s="135" t="str">
        <f>'全社連結PL'!N34</f>
        <v>上期</v>
      </c>
      <c r="O21" s="135" t="str">
        <f>'全社連結PL'!O34</f>
        <v>下期</v>
      </c>
      <c r="P21" s="136" t="s">
        <v>56</v>
      </c>
      <c r="Q21" s="108" t="str">
        <f>'全社連結PL'!Q34</f>
        <v>第1</v>
      </c>
      <c r="R21" s="184" t="str">
        <f>'全社連結PL'!R34</f>
        <v>第2</v>
      </c>
      <c r="S21" s="79" t="str">
        <f>'全社連結PL'!S34</f>
        <v>第3</v>
      </c>
      <c r="T21" s="217" t="str">
        <f>'全社連結PL'!T34</f>
        <v>第4</v>
      </c>
      <c r="U21" s="7" t="str">
        <f>'全社連結PL'!U34</f>
        <v>上期</v>
      </c>
      <c r="V21" s="7" t="str">
        <f>'全社連結PL'!V34</f>
        <v>下期</v>
      </c>
      <c r="W21" s="7" t="str">
        <f>'全社連結PL'!W34</f>
        <v>通期</v>
      </c>
    </row>
    <row r="22" spans="8:24" ht="21.75" customHeight="1" thickBot="1" thickTop="1">
      <c r="H22" s="524" t="str">
        <f>IAB!A6</f>
        <v>日本</v>
      </c>
      <c r="I22" s="525"/>
      <c r="J22" s="898">
        <f aca="true" t="shared" si="2" ref="J22:P29">+C6/J6</f>
        <v>1</v>
      </c>
      <c r="K22" s="601"/>
      <c r="L22" s="601"/>
      <c r="M22" s="602"/>
      <c r="N22" s="980">
        <f t="shared" si="2"/>
        <v>0.9920625</v>
      </c>
      <c r="O22" s="980">
        <f t="shared" si="2"/>
        <v>1.0805</v>
      </c>
      <c r="P22" s="980">
        <f t="shared" si="2"/>
        <v>1.0333333333333334</v>
      </c>
      <c r="Q22" s="665">
        <f aca="true" t="shared" si="3" ref="Q22:W29">+C6/Q6</f>
        <v>1.5639483715789595</v>
      </c>
      <c r="R22" s="603">
        <f t="shared" si="3"/>
        <v>1.06058285177926</v>
      </c>
      <c r="S22" s="1302"/>
      <c r="T22" s="1303"/>
      <c r="U22" s="604">
        <f t="shared" si="3"/>
        <v>1.2715693342946406</v>
      </c>
      <c r="V22" s="604">
        <f t="shared" si="3"/>
        <v>0.9218721433359742</v>
      </c>
      <c r="W22" s="604">
        <f t="shared" si="3"/>
        <v>1.0729613733905579</v>
      </c>
      <c r="X22" s="45"/>
    </row>
    <row r="23" spans="8:23" ht="21.75" customHeight="1">
      <c r="H23" s="137" t="str">
        <f>IAB!A7</f>
        <v>海外</v>
      </c>
      <c r="I23" s="551"/>
      <c r="J23" s="899">
        <f t="shared" si="2"/>
        <v>1</v>
      </c>
      <c r="K23" s="620"/>
      <c r="L23" s="620"/>
      <c r="M23" s="621"/>
      <c r="N23" s="981">
        <f t="shared" si="2"/>
        <v>1.0123870967741935</v>
      </c>
      <c r="O23" s="981">
        <f t="shared" si="2"/>
        <v>0.9592941176470589</v>
      </c>
      <c r="P23" s="981">
        <f t="shared" si="2"/>
        <v>0.9846153846153847</v>
      </c>
      <c r="Q23" s="623">
        <f t="shared" si="3"/>
        <v>1.2052997613432759</v>
      </c>
      <c r="R23" s="622">
        <f t="shared" si="3"/>
        <v>1.0758711899283846</v>
      </c>
      <c r="S23" s="620"/>
      <c r="T23" s="621"/>
      <c r="U23" s="624">
        <f t="shared" si="3"/>
        <v>1.1378435211369733</v>
      </c>
      <c r="V23" s="624">
        <f t="shared" si="3"/>
        <v>1.1422967814240186</v>
      </c>
      <c r="W23" s="624">
        <f t="shared" si="3"/>
        <v>1.140108666607286</v>
      </c>
    </row>
    <row r="24" spans="8:23" ht="21.75" customHeight="1">
      <c r="H24" s="543"/>
      <c r="I24" s="544" t="str">
        <f>IAB!B8</f>
        <v>米州</v>
      </c>
      <c r="J24" s="1507">
        <f t="shared" si="2"/>
        <v>1</v>
      </c>
      <c r="K24" s="615"/>
      <c r="L24" s="615"/>
      <c r="M24" s="616"/>
      <c r="N24" s="1480">
        <f t="shared" si="2"/>
        <v>1.0174999999999998</v>
      </c>
      <c r="O24" s="1480">
        <f t="shared" si="2"/>
        <v>1.068695652173913</v>
      </c>
      <c r="P24" s="1480">
        <f t="shared" si="2"/>
        <v>1.0425531914893618</v>
      </c>
      <c r="Q24" s="618">
        <f t="shared" si="3"/>
        <v>1.2544483985765125</v>
      </c>
      <c r="R24" s="617">
        <f t="shared" si="3"/>
        <v>1.089946106671622</v>
      </c>
      <c r="S24" s="615"/>
      <c r="T24" s="616"/>
      <c r="U24" s="619">
        <f t="shared" si="3"/>
        <v>1.1696522655426764</v>
      </c>
      <c r="V24" s="619">
        <f t="shared" si="3"/>
        <v>1.1074067399531446</v>
      </c>
      <c r="W24" s="619">
        <f t="shared" si="3"/>
        <v>1.1375771927380787</v>
      </c>
    </row>
    <row r="25" spans="8:23" ht="21.75" customHeight="1">
      <c r="H25" s="526"/>
      <c r="I25" s="527" t="str">
        <f>IAB!B9</f>
        <v>欧州</v>
      </c>
      <c r="J25" s="1508">
        <f t="shared" si="2"/>
        <v>1</v>
      </c>
      <c r="K25" s="605"/>
      <c r="L25" s="605"/>
      <c r="M25" s="606"/>
      <c r="N25" s="1482">
        <f t="shared" si="2"/>
        <v>1.287</v>
      </c>
      <c r="O25" s="1482">
        <f t="shared" si="2"/>
        <v>0.8564999999999999</v>
      </c>
      <c r="P25" s="1482">
        <f t="shared" si="2"/>
        <v>1</v>
      </c>
      <c r="Q25" s="608">
        <f t="shared" si="3"/>
        <v>1.0933786078098473</v>
      </c>
      <c r="R25" s="607">
        <f t="shared" si="3"/>
        <v>1.0455284552845525</v>
      </c>
      <c r="S25" s="605"/>
      <c r="T25" s="606"/>
      <c r="U25" s="609">
        <f t="shared" si="3"/>
        <v>1.068936877076412</v>
      </c>
      <c r="V25" s="609">
        <f t="shared" si="3"/>
        <v>1.435875943000838</v>
      </c>
      <c r="W25" s="609">
        <f t="shared" si="3"/>
        <v>1.2515644555694618</v>
      </c>
    </row>
    <row r="26" spans="8:23" ht="21.75" customHeight="1">
      <c r="H26" s="534"/>
      <c r="I26" s="527" t="str">
        <f>IAB!B10</f>
        <v>東南アジア他 </v>
      </c>
      <c r="J26" s="1508">
        <f t="shared" si="2"/>
        <v>1</v>
      </c>
      <c r="K26" s="605"/>
      <c r="L26" s="605"/>
      <c r="M26" s="606"/>
      <c r="N26" s="1482">
        <f t="shared" si="2"/>
        <v>0.9586666666666667</v>
      </c>
      <c r="O26" s="1482">
        <f t="shared" si="2"/>
        <v>0.9872</v>
      </c>
      <c r="P26" s="1482">
        <f t="shared" si="2"/>
        <v>0.9736842105263158</v>
      </c>
      <c r="Q26" s="608">
        <f t="shared" si="3"/>
        <v>1.1114137162664026</v>
      </c>
      <c r="R26" s="607">
        <f t="shared" si="3"/>
        <v>0.9670560747663552</v>
      </c>
      <c r="S26" s="605"/>
      <c r="T26" s="606"/>
      <c r="U26" s="609">
        <f t="shared" si="3"/>
        <v>1.0371438874864767</v>
      </c>
      <c r="V26" s="609">
        <f t="shared" si="3"/>
        <v>1.245363946007317</v>
      </c>
      <c r="W26" s="609">
        <f t="shared" si="3"/>
        <v>1.1387418441462513</v>
      </c>
    </row>
    <row r="27" spans="8:23" ht="21.75" customHeight="1">
      <c r="H27" s="526"/>
      <c r="I27" s="527" t="str">
        <f>IAB!B11</f>
        <v>中華圏</v>
      </c>
      <c r="J27" s="1508">
        <f t="shared" si="2"/>
        <v>1</v>
      </c>
      <c r="K27" s="605"/>
      <c r="L27" s="605"/>
      <c r="M27" s="606"/>
      <c r="N27" s="1482">
        <f t="shared" si="2"/>
        <v>1.2226000000000001</v>
      </c>
      <c r="O27" s="1482">
        <f t="shared" si="2"/>
        <v>0.9056923076923077</v>
      </c>
      <c r="P27" s="1482">
        <f t="shared" si="2"/>
        <v>1.0434782608695652</v>
      </c>
      <c r="Q27" s="608">
        <f t="shared" si="3"/>
        <v>1.3900375939849623</v>
      </c>
      <c r="R27" s="607">
        <f t="shared" si="3"/>
        <v>1.3813485113835378</v>
      </c>
      <c r="S27" s="605"/>
      <c r="T27" s="606"/>
      <c r="U27" s="609">
        <f t="shared" si="3"/>
        <v>1.3855394378966457</v>
      </c>
      <c r="V27" s="609">
        <f t="shared" si="3"/>
        <v>1.1586301909073016</v>
      </c>
      <c r="W27" s="609">
        <f t="shared" si="3"/>
        <v>1.2640893289792479</v>
      </c>
    </row>
    <row r="28" spans="8:23" ht="21.75" customHeight="1" thickBot="1">
      <c r="H28" s="535"/>
      <c r="I28" s="536" t="str">
        <f>IAB!B12</f>
        <v>直接輸出</v>
      </c>
      <c r="J28" s="1509">
        <f t="shared" si="2"/>
        <v>1</v>
      </c>
      <c r="K28" s="610"/>
      <c r="L28" s="610"/>
      <c r="M28" s="611"/>
      <c r="N28" s="1484">
        <f t="shared" si="2"/>
        <v>0.7865</v>
      </c>
      <c r="O28" s="1484">
        <f t="shared" si="2"/>
        <v>0.7135</v>
      </c>
      <c r="P28" s="1484">
        <f t="shared" si="2"/>
        <v>0.75</v>
      </c>
      <c r="Q28" s="613">
        <f t="shared" si="3"/>
        <v>1.0641405675995061</v>
      </c>
      <c r="R28" s="612">
        <f t="shared" si="3"/>
        <v>0.916639338622982</v>
      </c>
      <c r="S28" s="610"/>
      <c r="T28" s="611"/>
      <c r="U28" s="614">
        <f t="shared" si="3"/>
        <v>0.9806733167082295</v>
      </c>
      <c r="V28" s="614">
        <f t="shared" si="3"/>
        <v>0.8770743700061463</v>
      </c>
      <c r="W28" s="614">
        <f t="shared" si="3"/>
        <v>0.9285051067780872</v>
      </c>
    </row>
    <row r="29" spans="8:23" ht="21.75" customHeight="1" thickBot="1" thickTop="1">
      <c r="H29" s="34" t="s">
        <v>13</v>
      </c>
      <c r="I29" s="35"/>
      <c r="J29" s="900">
        <f t="shared" si="2"/>
        <v>1</v>
      </c>
      <c r="K29" s="412"/>
      <c r="L29" s="412"/>
      <c r="M29" s="413"/>
      <c r="N29" s="982">
        <f t="shared" si="2"/>
        <v>1.0054680851063829</v>
      </c>
      <c r="O29" s="982">
        <f t="shared" si="2"/>
        <v>0.9946458333333333</v>
      </c>
      <c r="P29" s="982">
        <f t="shared" si="2"/>
        <v>1</v>
      </c>
      <c r="Q29" s="1061">
        <f t="shared" si="3"/>
        <v>1.3070705799988513</v>
      </c>
      <c r="R29" s="1062">
        <f t="shared" si="3"/>
        <v>1.0707453542846357</v>
      </c>
      <c r="S29" s="412"/>
      <c r="T29" s="413"/>
      <c r="U29" s="1063">
        <f t="shared" si="3"/>
        <v>1.1795082990141021</v>
      </c>
      <c r="V29" s="1063">
        <f t="shared" si="3"/>
        <v>1.0618522307726526</v>
      </c>
      <c r="W29" s="1063">
        <f t="shared" si="3"/>
        <v>1.1172921542568832</v>
      </c>
    </row>
    <row r="30" spans="8:23" ht="15" customHeight="1" thickBot="1">
      <c r="H30" s="36"/>
      <c r="I30" s="36"/>
      <c r="J30" s="68"/>
      <c r="K30" s="68"/>
      <c r="L30" s="68"/>
      <c r="M30" s="68"/>
      <c r="N30" s="979"/>
      <c r="O30" s="979"/>
      <c r="P30" s="979"/>
      <c r="Q30" s="8"/>
      <c r="R30" s="8"/>
      <c r="S30" s="8"/>
      <c r="T30" s="8"/>
      <c r="U30" s="8"/>
      <c r="V30" s="8"/>
      <c r="W30" s="8"/>
    </row>
    <row r="31" spans="8:23" ht="21.75" customHeight="1" thickBot="1">
      <c r="H31" s="1841" t="s">
        <v>14</v>
      </c>
      <c r="I31" s="1862"/>
      <c r="J31" s="176" t="str">
        <f>'全社連結PL'!J34</f>
        <v>第1</v>
      </c>
      <c r="K31" s="161" t="str">
        <f>'全社連結PL'!K34</f>
        <v>第2</v>
      </c>
      <c r="L31" s="177" t="str">
        <f>'全社連結PL'!L34</f>
        <v>第3</v>
      </c>
      <c r="M31" s="136" t="str">
        <f>'全社連結PL'!M34</f>
        <v>第4</v>
      </c>
      <c r="N31" s="135" t="str">
        <f>'全社連結PL'!N34</f>
        <v>上期</v>
      </c>
      <c r="O31" s="135" t="str">
        <f>'全社連結PL'!O34</f>
        <v>下期</v>
      </c>
      <c r="P31" s="136" t="s">
        <v>84</v>
      </c>
      <c r="Q31" s="182" t="str">
        <f>'全社連結PL'!Q51</f>
        <v>第1</v>
      </c>
      <c r="R31" s="179" t="str">
        <f>'全社連結PL'!R51</f>
        <v>第2</v>
      </c>
      <c r="S31" s="180" t="str">
        <f>'全社連結PL'!S51</f>
        <v>第3</v>
      </c>
      <c r="T31" s="84" t="str">
        <f>'全社連結PL'!T51</f>
        <v>第4</v>
      </c>
      <c r="U31" s="7" t="str">
        <f>'全社連結PL'!U51</f>
        <v>上期</v>
      </c>
      <c r="V31" s="7" t="str">
        <f>'全社連結PL'!V51</f>
        <v>下期</v>
      </c>
      <c r="W31" s="7" t="str">
        <f>'全社連結PL'!W51</f>
        <v>通期</v>
      </c>
    </row>
    <row r="32" spans="8:23" ht="21.75" customHeight="1" thickBot="1" thickTop="1">
      <c r="H32" s="77" t="s">
        <v>5</v>
      </c>
      <c r="I32" s="78"/>
      <c r="J32" s="905">
        <f>+C16/J16</f>
        <v>1</v>
      </c>
      <c r="K32" s="238"/>
      <c r="L32" s="238"/>
      <c r="M32" s="238"/>
      <c r="N32" s="1489">
        <f>+G16/N16</f>
        <v>1.112</v>
      </c>
      <c r="O32" s="1489">
        <f>+H16/O16</f>
        <v>0.888</v>
      </c>
      <c r="P32" s="1489">
        <f>+I16/P16</f>
        <v>1</v>
      </c>
      <c r="Q32" s="475">
        <f aca="true" t="shared" si="4" ref="Q32:W32">+C16/Q16</f>
        <v>3.356194690265487</v>
      </c>
      <c r="R32" s="475">
        <f t="shared" si="4"/>
        <v>1.2914110429447854</v>
      </c>
      <c r="S32" s="220"/>
      <c r="T32" s="220"/>
      <c r="U32" s="101">
        <f t="shared" si="4"/>
        <v>1.944055944055944</v>
      </c>
      <c r="V32" s="101">
        <f t="shared" si="4"/>
        <v>1.76050753370341</v>
      </c>
      <c r="W32" s="101">
        <f t="shared" si="4"/>
        <v>1.858045336306206</v>
      </c>
    </row>
  </sheetData>
  <mergeCells count="19">
    <mergeCell ref="Q4:W4"/>
    <mergeCell ref="A5:B5"/>
    <mergeCell ref="Q2:W2"/>
    <mergeCell ref="Q3:W3"/>
    <mergeCell ref="J2:P2"/>
    <mergeCell ref="J3:P3"/>
    <mergeCell ref="A15:B15"/>
    <mergeCell ref="C4:I4"/>
    <mergeCell ref="J4:P4"/>
    <mergeCell ref="A2:B4"/>
    <mergeCell ref="C2:I2"/>
    <mergeCell ref="C3:I3"/>
    <mergeCell ref="Q19:W19"/>
    <mergeCell ref="Q20:W20"/>
    <mergeCell ref="H31:I31"/>
    <mergeCell ref="H21:I21"/>
    <mergeCell ref="J19:P19"/>
    <mergeCell ref="J20:P20"/>
    <mergeCell ref="H19:I20"/>
  </mergeCells>
  <printOptions/>
  <pageMargins left="0.35433070866141736" right="0.2755905511811024" top="0.65" bottom="0.1968503937007874" header="0.5118110236220472" footer="0.35433070866141736"/>
  <pageSetup horizontalDpi="600" verticalDpi="600" orientation="landscape" paperSize="9" scale="70" r:id="rId2"/>
  <headerFooter alignWithMargins="0">
    <oddFooter>&amp;C５&amp;R2012年度 第2四半期　データ集 AEC</oddFooter>
  </headerFooter>
  <ignoredErrors>
    <ignoredError sqref="G7:I7"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X32"/>
  <sheetViews>
    <sheetView zoomScale="75" zoomScaleNormal="75" workbookViewId="0" topLeftCell="A1">
      <selection activeCell="A1" sqref="A1"/>
    </sheetView>
  </sheetViews>
  <sheetFormatPr defaultColWidth="9.00390625" defaultRowHeight="13.5"/>
  <cols>
    <col min="1" max="2" width="9.125" style="30" customWidth="1"/>
    <col min="3" max="7" width="8.625" style="30" customWidth="1"/>
    <col min="8" max="9" width="9.125" style="30" customWidth="1"/>
    <col min="10" max="20" width="8.625" style="30" customWidth="1"/>
    <col min="21" max="21" width="9.50390625" style="30" customWidth="1"/>
    <col min="22" max="22" width="8.625" style="30" customWidth="1"/>
    <col min="23" max="23" width="9.25390625" style="30" customWidth="1"/>
    <col min="24" max="16384" width="9.00390625" style="30" customWidth="1"/>
  </cols>
  <sheetData>
    <row r="1" spans="1:23" s="28" customFormat="1" ht="21.75" customHeight="1" thickBot="1">
      <c r="A1" s="1610"/>
      <c r="B1" s="26"/>
      <c r="C1" s="26"/>
      <c r="D1" s="1608"/>
      <c r="E1" s="1608"/>
      <c r="F1" s="26"/>
      <c r="G1" s="26"/>
      <c r="H1" s="26"/>
      <c r="I1" s="26"/>
      <c r="J1" s="26"/>
      <c r="K1" s="26"/>
      <c r="L1" s="26"/>
      <c r="M1" s="26"/>
      <c r="N1" s="26"/>
      <c r="O1" s="26"/>
      <c r="P1" s="26"/>
      <c r="Q1" s="26"/>
      <c r="R1" s="26"/>
      <c r="S1" s="26"/>
      <c r="T1" s="26"/>
      <c r="U1" s="26"/>
      <c r="V1" s="26"/>
      <c r="W1" s="27" t="s">
        <v>0</v>
      </c>
    </row>
    <row r="2" spans="1:23" ht="21.75" customHeight="1">
      <c r="A2" s="1863" t="s">
        <v>148</v>
      </c>
      <c r="B2" s="1891"/>
      <c r="C2" s="1856" t="str">
        <f>'全社連結PL'!C2</f>
        <v>2012年度　</v>
      </c>
      <c r="D2" s="1857"/>
      <c r="E2" s="1857"/>
      <c r="F2" s="1857"/>
      <c r="G2" s="1857"/>
      <c r="H2" s="1857"/>
      <c r="I2" s="1885"/>
      <c r="J2" s="1850" t="str">
        <f>'全社連結PL'!J2</f>
        <v>2012年度</v>
      </c>
      <c r="K2" s="1851"/>
      <c r="L2" s="1851"/>
      <c r="M2" s="1851"/>
      <c r="N2" s="1851"/>
      <c r="O2" s="1851"/>
      <c r="P2" s="1852"/>
      <c r="Q2" s="1843" t="str">
        <f>'全社連結PL'!Q2</f>
        <v>2011年度</v>
      </c>
      <c r="R2" s="1844"/>
      <c r="S2" s="1844"/>
      <c r="T2" s="1844"/>
      <c r="U2" s="1844"/>
      <c r="V2" s="1844"/>
      <c r="W2" s="1845"/>
    </row>
    <row r="3" spans="1:23" ht="21.75" customHeight="1">
      <c r="A3" s="1892"/>
      <c r="B3" s="1893"/>
      <c r="C3" s="1859" t="str">
        <f>'全社連結PL'!C3</f>
        <v>上期実績及び見通し</v>
      </c>
      <c r="D3" s="1860"/>
      <c r="E3" s="1860"/>
      <c r="F3" s="1860"/>
      <c r="G3" s="1860"/>
      <c r="H3" s="1860"/>
      <c r="I3" s="1886"/>
      <c r="J3" s="1853" t="str">
        <f>'全社連結PL'!J3</f>
        <v>1Q実績及び前回見通し</v>
      </c>
      <c r="K3" s="1854"/>
      <c r="L3" s="1854"/>
      <c r="M3" s="1854"/>
      <c r="N3" s="1854"/>
      <c r="O3" s="1854"/>
      <c r="P3" s="1855"/>
      <c r="Q3" s="1847" t="str">
        <f>'全社連結PL'!Q3</f>
        <v>実績</v>
      </c>
      <c r="R3" s="1848"/>
      <c r="S3" s="1848"/>
      <c r="T3" s="1848"/>
      <c r="U3" s="1848"/>
      <c r="V3" s="1848"/>
      <c r="W3" s="1849"/>
    </row>
    <row r="4" spans="1:23" ht="21.75" customHeight="1" thickBot="1">
      <c r="A4" s="1892"/>
      <c r="B4" s="1893"/>
      <c r="C4" s="1879" t="str">
        <f>'全社連結PL'!$C$4</f>
        <v>(2012年10月30日発表)</v>
      </c>
      <c r="D4" s="1880"/>
      <c r="E4" s="1833"/>
      <c r="F4" s="1880"/>
      <c r="G4" s="1880"/>
      <c r="H4" s="1833"/>
      <c r="I4" s="1884"/>
      <c r="J4" s="1813" t="str">
        <f>IAB!$J$4</f>
        <v>(2012年7月30日発表)</v>
      </c>
      <c r="K4" s="1829"/>
      <c r="L4" s="1829"/>
      <c r="M4" s="1829"/>
      <c r="N4" s="1830"/>
      <c r="O4" s="1830"/>
      <c r="P4" s="1831"/>
      <c r="Q4" s="1887"/>
      <c r="R4" s="1825"/>
      <c r="S4" s="1826"/>
      <c r="T4" s="1825"/>
      <c r="U4" s="1825"/>
      <c r="V4" s="1826"/>
      <c r="W4" s="1827"/>
    </row>
    <row r="5" spans="1:23" ht="21.75" customHeight="1" thickBot="1">
      <c r="A5" s="1816" t="s">
        <v>10</v>
      </c>
      <c r="B5" s="1817"/>
      <c r="C5" s="882" t="str">
        <f>'全社連結PL'!C5</f>
        <v>第1A</v>
      </c>
      <c r="D5" s="113" t="str">
        <f>'全社連結PL'!D5</f>
        <v>第2A</v>
      </c>
      <c r="E5" s="114" t="str">
        <f>'全社連結PL'!E5</f>
        <v>第3E</v>
      </c>
      <c r="F5" s="57" t="str">
        <f>'全社連結PL'!F5</f>
        <v>第4E</v>
      </c>
      <c r="G5" s="9" t="str">
        <f>'全社連結PL'!G5</f>
        <v>上期A</v>
      </c>
      <c r="H5" s="58" t="str">
        <f>'全社連結PL'!H5</f>
        <v>下期E</v>
      </c>
      <c r="I5" s="58" t="str">
        <f>'全社連結PL'!I5</f>
        <v>通期E</v>
      </c>
      <c r="J5" s="886" t="str">
        <f>'全社連結PL'!J5</f>
        <v>第1A</v>
      </c>
      <c r="K5" s="134" t="str">
        <f>'全社連結PL'!K5</f>
        <v>第2E</v>
      </c>
      <c r="L5" s="132" t="str">
        <f>'全社連結PL'!L5</f>
        <v>第3E</v>
      </c>
      <c r="M5" s="134" t="str">
        <f>'全社連結PL'!M5</f>
        <v>第4E</v>
      </c>
      <c r="N5" s="135" t="str">
        <f>'全社連結PL'!N5</f>
        <v>上期E</v>
      </c>
      <c r="O5" s="135" t="str">
        <f>'全社連結PL'!O5</f>
        <v>下期E</v>
      </c>
      <c r="P5" s="136" t="str">
        <f>'全社連結PL'!P5</f>
        <v>通期E</v>
      </c>
      <c r="Q5" s="92" t="s">
        <v>33</v>
      </c>
      <c r="R5" s="2" t="s">
        <v>44</v>
      </c>
      <c r="S5" s="79" t="s">
        <v>35</v>
      </c>
      <c r="T5" s="6" t="s">
        <v>36</v>
      </c>
      <c r="U5" s="7" t="s">
        <v>34</v>
      </c>
      <c r="V5" s="7" t="s">
        <v>37</v>
      </c>
      <c r="W5" s="7" t="s">
        <v>38</v>
      </c>
    </row>
    <row r="6" spans="1:23" ht="21.75" customHeight="1" thickBot="1" thickTop="1">
      <c r="A6" s="524" t="str">
        <f>IAB!A6</f>
        <v>日本</v>
      </c>
      <c r="B6" s="525"/>
      <c r="C6" s="1203">
        <v>99.46</v>
      </c>
      <c r="D6" s="1291">
        <f>G6-C6</f>
        <v>134.38</v>
      </c>
      <c r="E6" s="1204"/>
      <c r="F6" s="1707"/>
      <c r="G6" s="1201">
        <v>233.84</v>
      </c>
      <c r="H6" s="1201">
        <v>421.16</v>
      </c>
      <c r="I6" s="1202">
        <v>655</v>
      </c>
      <c r="J6" s="864">
        <v>99.46</v>
      </c>
      <c r="K6" s="1191"/>
      <c r="L6" s="1191"/>
      <c r="M6" s="1192"/>
      <c r="N6" s="1513">
        <v>210</v>
      </c>
      <c r="O6" s="1513">
        <v>380</v>
      </c>
      <c r="P6" s="901">
        <v>590</v>
      </c>
      <c r="Q6" s="349">
        <v>95</v>
      </c>
      <c r="R6" s="350">
        <v>107.21044878000001</v>
      </c>
      <c r="S6" s="351">
        <v>124.5</v>
      </c>
      <c r="T6" s="352">
        <v>241.19</v>
      </c>
      <c r="U6" s="353">
        <v>203.21</v>
      </c>
      <c r="V6" s="353">
        <v>365.69</v>
      </c>
      <c r="W6" s="354">
        <v>568.9</v>
      </c>
    </row>
    <row r="7" spans="1:23" ht="21.75" customHeight="1">
      <c r="A7" s="137" t="str">
        <f>IAB!A7</f>
        <v>海外</v>
      </c>
      <c r="B7" s="551"/>
      <c r="C7" s="1205">
        <v>0.7</v>
      </c>
      <c r="D7" s="1292">
        <f aca="true" t="shared" si="0" ref="D7:D13">G7-C7</f>
        <v>0.17000000000000004</v>
      </c>
      <c r="E7" s="1708"/>
      <c r="F7" s="1709"/>
      <c r="G7" s="1206">
        <f>SUM(G8:G12)</f>
        <v>0.87</v>
      </c>
      <c r="H7" s="1206">
        <f>SUM(H8:H12)</f>
        <v>4.13</v>
      </c>
      <c r="I7" s="1207">
        <f>SUM(I8:I12)</f>
        <v>5</v>
      </c>
      <c r="J7" s="865">
        <v>0.7</v>
      </c>
      <c r="K7" s="649"/>
      <c r="L7" s="649"/>
      <c r="M7" s="1193"/>
      <c r="N7" s="1514">
        <v>0</v>
      </c>
      <c r="O7" s="1514">
        <v>10</v>
      </c>
      <c r="P7" s="902">
        <v>10</v>
      </c>
      <c r="Q7" s="650">
        <v>1</v>
      </c>
      <c r="R7" s="651">
        <v>1.25</v>
      </c>
      <c r="S7" s="652">
        <v>0.81</v>
      </c>
      <c r="T7" s="653">
        <v>0.96</v>
      </c>
      <c r="U7" s="654">
        <v>1.33</v>
      </c>
      <c r="V7" s="655">
        <v>1.77</v>
      </c>
      <c r="W7" s="656">
        <v>3.1</v>
      </c>
    </row>
    <row r="8" spans="1:23" ht="21.75" customHeight="1">
      <c r="A8" s="543"/>
      <c r="B8" s="544" t="str">
        <f>IAB!B8</f>
        <v>米州</v>
      </c>
      <c r="C8" s="1293">
        <v>0</v>
      </c>
      <c r="D8" s="1294">
        <f t="shared" si="0"/>
        <v>0</v>
      </c>
      <c r="E8" s="1710"/>
      <c r="F8" s="1711"/>
      <c r="G8" s="1208">
        <v>0</v>
      </c>
      <c r="H8" s="1208">
        <v>0</v>
      </c>
      <c r="I8" s="1209">
        <v>0</v>
      </c>
      <c r="J8" s="1510">
        <v>0</v>
      </c>
      <c r="K8" s="641"/>
      <c r="L8" s="641"/>
      <c r="M8" s="1188"/>
      <c r="N8" s="1515">
        <v>0</v>
      </c>
      <c r="O8" s="1515">
        <v>0</v>
      </c>
      <c r="P8" s="1516">
        <v>0</v>
      </c>
      <c r="Q8" s="642">
        <v>0</v>
      </c>
      <c r="R8" s="643">
        <v>0</v>
      </c>
      <c r="S8" s="644">
        <v>0</v>
      </c>
      <c r="T8" s="645">
        <v>0</v>
      </c>
      <c r="U8" s="646">
        <v>0</v>
      </c>
      <c r="V8" s="647">
        <v>0</v>
      </c>
      <c r="W8" s="648">
        <v>0</v>
      </c>
    </row>
    <row r="9" spans="1:23" ht="21.75" customHeight="1">
      <c r="A9" s="526"/>
      <c r="B9" s="527" t="str">
        <f>IAB!B9</f>
        <v>欧州</v>
      </c>
      <c r="C9" s="1295">
        <v>0</v>
      </c>
      <c r="D9" s="1296">
        <f t="shared" si="0"/>
        <v>0</v>
      </c>
      <c r="E9" s="1712"/>
      <c r="F9" s="1713"/>
      <c r="G9" s="1210">
        <v>0</v>
      </c>
      <c r="H9" s="1210">
        <v>0</v>
      </c>
      <c r="I9" s="1211">
        <v>0</v>
      </c>
      <c r="J9" s="1511">
        <v>0</v>
      </c>
      <c r="K9" s="625"/>
      <c r="L9" s="625"/>
      <c r="M9" s="1189"/>
      <c r="N9" s="1517">
        <v>0</v>
      </c>
      <c r="O9" s="1517">
        <v>0</v>
      </c>
      <c r="P9" s="1518">
        <v>0</v>
      </c>
      <c r="Q9" s="626">
        <v>0</v>
      </c>
      <c r="R9" s="627">
        <v>0</v>
      </c>
      <c r="S9" s="628">
        <v>0</v>
      </c>
      <c r="T9" s="629">
        <v>0</v>
      </c>
      <c r="U9" s="630">
        <v>0</v>
      </c>
      <c r="V9" s="631">
        <v>0</v>
      </c>
      <c r="W9" s="632">
        <v>0</v>
      </c>
    </row>
    <row r="10" spans="1:23" ht="21.75" customHeight="1">
      <c r="A10" s="534"/>
      <c r="B10" s="527" t="str">
        <f>IAB!B10</f>
        <v>東南アジア他 </v>
      </c>
      <c r="C10" s="1295">
        <v>0</v>
      </c>
      <c r="D10" s="1296">
        <f t="shared" si="0"/>
        <v>0</v>
      </c>
      <c r="E10" s="1712"/>
      <c r="F10" s="1713"/>
      <c r="G10" s="1210">
        <v>0</v>
      </c>
      <c r="H10" s="1210">
        <v>0</v>
      </c>
      <c r="I10" s="1211">
        <v>0</v>
      </c>
      <c r="J10" s="1511">
        <v>0</v>
      </c>
      <c r="K10" s="625"/>
      <c r="L10" s="625"/>
      <c r="M10" s="1189"/>
      <c r="N10" s="1517">
        <v>0</v>
      </c>
      <c r="O10" s="1517">
        <v>0</v>
      </c>
      <c r="P10" s="1518">
        <v>0</v>
      </c>
      <c r="Q10" s="626">
        <v>0</v>
      </c>
      <c r="R10" s="627">
        <v>0</v>
      </c>
      <c r="S10" s="628">
        <v>0</v>
      </c>
      <c r="T10" s="629">
        <v>0</v>
      </c>
      <c r="U10" s="630">
        <v>0</v>
      </c>
      <c r="V10" s="631">
        <v>0</v>
      </c>
      <c r="W10" s="632">
        <v>0</v>
      </c>
    </row>
    <row r="11" spans="1:23" ht="21.75" customHeight="1">
      <c r="A11" s="526"/>
      <c r="B11" s="527" t="str">
        <f>IAB!B11</f>
        <v>中華圏</v>
      </c>
      <c r="C11" s="1295">
        <v>0</v>
      </c>
      <c r="D11" s="1296">
        <f t="shared" si="0"/>
        <v>0.05</v>
      </c>
      <c r="E11" s="1712"/>
      <c r="F11" s="1713"/>
      <c r="G11" s="1210">
        <v>0.05</v>
      </c>
      <c r="H11" s="1210">
        <v>-0.05</v>
      </c>
      <c r="I11" s="1211">
        <v>0</v>
      </c>
      <c r="J11" s="1511">
        <v>0</v>
      </c>
      <c r="K11" s="625"/>
      <c r="L11" s="625"/>
      <c r="M11" s="1189"/>
      <c r="N11" s="1517">
        <v>0</v>
      </c>
      <c r="O11" s="1517">
        <v>0</v>
      </c>
      <c r="P11" s="1518">
        <v>0</v>
      </c>
      <c r="Q11" s="626">
        <v>0.08</v>
      </c>
      <c r="R11" s="627">
        <v>0.01</v>
      </c>
      <c r="S11" s="628">
        <v>0.06</v>
      </c>
      <c r="T11" s="629">
        <v>0</v>
      </c>
      <c r="U11" s="630">
        <v>0.09</v>
      </c>
      <c r="V11" s="631">
        <v>0.06</v>
      </c>
      <c r="W11" s="632">
        <v>0.15</v>
      </c>
    </row>
    <row r="12" spans="1:23" ht="21.75" customHeight="1" thickBot="1">
      <c r="A12" s="535"/>
      <c r="B12" s="536" t="str">
        <f>IAB!B12</f>
        <v>直接輸出</v>
      </c>
      <c r="C12" s="1297">
        <v>0.7</v>
      </c>
      <c r="D12" s="1298">
        <f t="shared" si="0"/>
        <v>0.12</v>
      </c>
      <c r="E12" s="1714"/>
      <c r="F12" s="1715"/>
      <c r="G12" s="1212">
        <v>0.82</v>
      </c>
      <c r="H12" s="1212">
        <v>4.18</v>
      </c>
      <c r="I12" s="1213">
        <v>5</v>
      </c>
      <c r="J12" s="1512">
        <v>0.7</v>
      </c>
      <c r="K12" s="633"/>
      <c r="L12" s="633"/>
      <c r="M12" s="1190"/>
      <c r="N12" s="1519">
        <v>0</v>
      </c>
      <c r="O12" s="1519">
        <v>10</v>
      </c>
      <c r="P12" s="1520">
        <v>10</v>
      </c>
      <c r="Q12" s="634">
        <v>0</v>
      </c>
      <c r="R12" s="635">
        <v>1.24</v>
      </c>
      <c r="S12" s="636">
        <v>0.75</v>
      </c>
      <c r="T12" s="637">
        <v>0.96</v>
      </c>
      <c r="U12" s="638">
        <v>1.24</v>
      </c>
      <c r="V12" s="639">
        <v>1.71</v>
      </c>
      <c r="W12" s="640">
        <v>2.95</v>
      </c>
    </row>
    <row r="13" spans="1:23" ht="21.75" customHeight="1" thickBot="1" thickTop="1">
      <c r="A13" s="34" t="s">
        <v>13</v>
      </c>
      <c r="B13" s="35"/>
      <c r="C13" s="1138">
        <v>100.16</v>
      </c>
      <c r="D13" s="1299">
        <f t="shared" si="0"/>
        <v>134.55</v>
      </c>
      <c r="E13" s="398"/>
      <c r="F13" s="399"/>
      <c r="G13" s="1247">
        <v>234.71</v>
      </c>
      <c r="H13" s="1247">
        <v>425.29</v>
      </c>
      <c r="I13" s="1248">
        <v>660</v>
      </c>
      <c r="J13" s="866">
        <v>100.16</v>
      </c>
      <c r="K13" s="355"/>
      <c r="L13" s="355"/>
      <c r="M13" s="1194"/>
      <c r="N13" s="1521">
        <v>210</v>
      </c>
      <c r="O13" s="1521">
        <v>390</v>
      </c>
      <c r="P13" s="903">
        <v>600</v>
      </c>
      <c r="Q13" s="356">
        <v>96.07955122</v>
      </c>
      <c r="R13" s="357">
        <v>108.46044878000001</v>
      </c>
      <c r="S13" s="358">
        <v>125.31</v>
      </c>
      <c r="T13" s="359">
        <v>242.15</v>
      </c>
      <c r="U13" s="360">
        <v>204</v>
      </c>
      <c r="V13" s="360">
        <v>367.46</v>
      </c>
      <c r="W13" s="361">
        <v>572</v>
      </c>
    </row>
    <row r="14" spans="1:23" ht="15" customHeight="1" thickBot="1">
      <c r="A14" s="36"/>
      <c r="B14" s="72"/>
      <c r="C14" s="175"/>
      <c r="D14" s="175"/>
      <c r="E14" s="175"/>
      <c r="F14" s="175"/>
      <c r="G14" s="175"/>
      <c r="H14" s="175"/>
      <c r="I14" s="175"/>
      <c r="J14" s="163"/>
      <c r="K14" s="163"/>
      <c r="L14" s="163"/>
      <c r="M14" s="163"/>
      <c r="N14" s="163"/>
      <c r="O14" s="163"/>
      <c r="P14" s="163"/>
      <c r="Q14" s="163"/>
      <c r="R14" s="36"/>
      <c r="S14" s="36"/>
      <c r="T14" s="36"/>
      <c r="U14" s="36"/>
      <c r="V14" s="36"/>
      <c r="W14" s="36"/>
    </row>
    <row r="15" spans="1:23" ht="21.75" customHeight="1" thickBot="1">
      <c r="A15" s="1841" t="s">
        <v>14</v>
      </c>
      <c r="B15" s="1862"/>
      <c r="C15" s="61" t="str">
        <f>'全社連結PL'!C5</f>
        <v>第1A</v>
      </c>
      <c r="D15" s="178" t="str">
        <f>'全社連結PL'!D5</f>
        <v>第2A</v>
      </c>
      <c r="E15" s="894" t="str">
        <f>'全社連結PL'!E5</f>
        <v>第3E</v>
      </c>
      <c r="F15" s="58" t="str">
        <f>'全社連結PL'!F5</f>
        <v>第4E</v>
      </c>
      <c r="G15" s="1780" t="s">
        <v>115</v>
      </c>
      <c r="H15" s="9" t="s">
        <v>113</v>
      </c>
      <c r="I15" s="58" t="s">
        <v>114</v>
      </c>
      <c r="J15" s="176" t="str">
        <f>'全社連結PL'!J5</f>
        <v>第1A</v>
      </c>
      <c r="K15" s="161" t="str">
        <f>'全社連結PL'!K5</f>
        <v>第2E</v>
      </c>
      <c r="L15" s="177" t="str">
        <f>'全社連結PL'!L5</f>
        <v>第3E</v>
      </c>
      <c r="M15" s="136" t="str">
        <f>'全社連結PL'!M5</f>
        <v>第4E</v>
      </c>
      <c r="N15" s="135" t="str">
        <f>'全社連結PL'!N5</f>
        <v>上期E</v>
      </c>
      <c r="O15" s="135" t="str">
        <f>'全社連結PL'!O5</f>
        <v>下期E</v>
      </c>
      <c r="P15" s="136" t="str">
        <f>'全社連結PL'!P5</f>
        <v>通期E</v>
      </c>
      <c r="Q15" s="182" t="s">
        <v>33</v>
      </c>
      <c r="R15" s="179" t="s">
        <v>44</v>
      </c>
      <c r="S15" s="180" t="s">
        <v>35</v>
      </c>
      <c r="T15" s="181" t="s">
        <v>36</v>
      </c>
      <c r="U15" s="7" t="s">
        <v>34</v>
      </c>
      <c r="V15" s="7" t="s">
        <v>37</v>
      </c>
      <c r="W15" s="7" t="s">
        <v>38</v>
      </c>
    </row>
    <row r="16" spans="1:23" ht="21.75" customHeight="1" thickTop="1">
      <c r="A16" s="99" t="s">
        <v>5</v>
      </c>
      <c r="B16" s="121"/>
      <c r="C16" s="1265">
        <v>-16.52</v>
      </c>
      <c r="D16" s="1300">
        <v>-2.29</v>
      </c>
      <c r="E16" s="335"/>
      <c r="F16" s="336"/>
      <c r="G16" s="1262">
        <v>-18.81</v>
      </c>
      <c r="H16" s="1250">
        <v>43.81</v>
      </c>
      <c r="I16" s="1249">
        <v>25</v>
      </c>
      <c r="J16" s="1474">
        <v>-16.52</v>
      </c>
      <c r="K16" s="335"/>
      <c r="L16" s="335"/>
      <c r="M16" s="336"/>
      <c r="N16" s="1476">
        <v>-45</v>
      </c>
      <c r="O16" s="1476">
        <v>55</v>
      </c>
      <c r="P16" s="1476">
        <v>10</v>
      </c>
      <c r="Q16" s="337">
        <v>-20.28</v>
      </c>
      <c r="R16" s="338">
        <v>-14.64</v>
      </c>
      <c r="S16" s="338">
        <v>-3.12</v>
      </c>
      <c r="T16" s="339">
        <v>39.02</v>
      </c>
      <c r="U16" s="340">
        <v>-34.92</v>
      </c>
      <c r="V16" s="340">
        <v>35.9</v>
      </c>
      <c r="W16" s="341">
        <v>0.98</v>
      </c>
    </row>
    <row r="17" spans="1:23" ht="21.75" customHeight="1" thickBot="1">
      <c r="A17" s="90" t="s">
        <v>26</v>
      </c>
      <c r="B17" s="91"/>
      <c r="C17" s="977" t="s">
        <v>68</v>
      </c>
      <c r="D17" s="1301" t="s">
        <v>68</v>
      </c>
      <c r="E17" s="1716"/>
      <c r="F17" s="195"/>
      <c r="G17" s="1781" t="s">
        <v>68</v>
      </c>
      <c r="H17" s="1036">
        <f>H16/H13</f>
        <v>0.10301206235745021</v>
      </c>
      <c r="I17" s="986">
        <f>I16/I13</f>
        <v>0.03787878787878788</v>
      </c>
      <c r="J17" s="1522" t="s">
        <v>68</v>
      </c>
      <c r="K17" s="165"/>
      <c r="L17" s="165"/>
      <c r="M17" s="409"/>
      <c r="N17" s="1523" t="s">
        <v>68</v>
      </c>
      <c r="O17" s="1446">
        <v>0.14102564102564102</v>
      </c>
      <c r="P17" s="1532">
        <v>0.016666666666666666</v>
      </c>
      <c r="Q17" s="187" t="s">
        <v>68</v>
      </c>
      <c r="R17" s="188" t="s">
        <v>68</v>
      </c>
      <c r="S17" s="188" t="s">
        <v>68</v>
      </c>
      <c r="T17" s="411">
        <v>0.16113978938674375</v>
      </c>
      <c r="U17" s="186" t="s">
        <v>68</v>
      </c>
      <c r="V17" s="410">
        <v>0.0976977085941327</v>
      </c>
      <c r="W17" s="311">
        <v>0.0017132867132867132</v>
      </c>
    </row>
    <row r="18" spans="16:23" ht="21.75" customHeight="1" thickBot="1">
      <c r="P18" s="60"/>
      <c r="Q18" s="62"/>
      <c r="R18" s="62"/>
      <c r="S18" s="62"/>
      <c r="T18" s="62"/>
      <c r="U18" s="62"/>
      <c r="V18" s="62"/>
      <c r="W18" s="63" t="s">
        <v>15</v>
      </c>
    </row>
    <row r="19" spans="8:23" ht="21.75" customHeight="1">
      <c r="H19" s="1863" t="s">
        <v>149</v>
      </c>
      <c r="I19" s="1888"/>
      <c r="J19" s="1818" t="str">
        <f>IAB!J19</f>
        <v>2012年度上期実績及び見通し　と　1Q実績及び前回見通しとの比較</v>
      </c>
      <c r="K19" s="1819"/>
      <c r="L19" s="1819"/>
      <c r="M19" s="1819"/>
      <c r="N19" s="1819"/>
      <c r="O19" s="1819"/>
      <c r="P19" s="1820"/>
      <c r="Q19" s="1876" t="str">
        <f>'全社連結PL'!Q32</f>
        <v>2012年度上期実績及び見通し　と　2011年度との比較</v>
      </c>
      <c r="R19" s="1877"/>
      <c r="S19" s="1877"/>
      <c r="T19" s="1877"/>
      <c r="U19" s="1877"/>
      <c r="V19" s="1877"/>
      <c r="W19" s="1878"/>
    </row>
    <row r="20" spans="8:23" ht="21.75" customHeight="1" thickBot="1">
      <c r="H20" s="1889"/>
      <c r="I20" s="1890"/>
      <c r="J20" s="1873" t="str">
        <f>'全社連結PL'!J33</f>
        <v>（10月30日発表値と7月30日発表値との比較）</v>
      </c>
      <c r="K20" s="1874"/>
      <c r="L20" s="1874"/>
      <c r="M20" s="1874"/>
      <c r="N20" s="1874"/>
      <c r="O20" s="1874"/>
      <c r="P20" s="1875"/>
      <c r="Q20" s="1881" t="str">
        <f>'全社連結PL'!Q33</f>
        <v>（10月30日発表値と前年実績との比較）</v>
      </c>
      <c r="R20" s="1882"/>
      <c r="S20" s="1882"/>
      <c r="T20" s="1882"/>
      <c r="U20" s="1882"/>
      <c r="V20" s="1882"/>
      <c r="W20" s="1883"/>
    </row>
    <row r="21" spans="8:23" ht="21.75" customHeight="1" thickBot="1">
      <c r="H21" s="1816" t="s">
        <v>10</v>
      </c>
      <c r="I21" s="1817"/>
      <c r="J21" s="1037" t="str">
        <f>'全社連結PL'!J34</f>
        <v>第1</v>
      </c>
      <c r="K21" s="890" t="str">
        <f>'全社連結PL'!K34</f>
        <v>第2</v>
      </c>
      <c r="L21" s="132" t="str">
        <f>'全社連結PL'!L34</f>
        <v>第3</v>
      </c>
      <c r="M21" s="1038" t="str">
        <f>'全社連結PL'!M34</f>
        <v>第4</v>
      </c>
      <c r="N21" s="135" t="str">
        <f>'全社連結PL'!N34</f>
        <v>上期</v>
      </c>
      <c r="O21" s="135" t="str">
        <f>'全社連結PL'!O34</f>
        <v>下期</v>
      </c>
      <c r="P21" s="136" t="s">
        <v>56</v>
      </c>
      <c r="Q21" s="108" t="str">
        <f>'全社連結PL'!Q34</f>
        <v>第1</v>
      </c>
      <c r="R21" s="184" t="str">
        <f>'全社連結PL'!R34</f>
        <v>第2</v>
      </c>
      <c r="S21" s="79" t="str">
        <f>'全社連結PL'!S34</f>
        <v>第3</v>
      </c>
      <c r="T21" s="185" t="str">
        <f>'全社連結PL'!T34</f>
        <v>第4</v>
      </c>
      <c r="U21" s="7" t="str">
        <f>'全社連結PL'!U34</f>
        <v>上期</v>
      </c>
      <c r="V21" s="7" t="str">
        <f>'全社連結PL'!V34</f>
        <v>下期</v>
      </c>
      <c r="W21" s="7" t="str">
        <f>'全社連結PL'!W34</f>
        <v>通期</v>
      </c>
    </row>
    <row r="22" spans="8:24" ht="21.75" customHeight="1" thickBot="1" thickTop="1">
      <c r="H22" s="524" t="str">
        <f>IAB!A6</f>
        <v>日本</v>
      </c>
      <c r="I22" s="525"/>
      <c r="J22" s="898">
        <f aca="true" t="shared" si="1" ref="J22:P22">+C6/J6</f>
        <v>1</v>
      </c>
      <c r="K22" s="846"/>
      <c r="L22" s="846"/>
      <c r="M22" s="847"/>
      <c r="N22" s="980">
        <f t="shared" si="1"/>
        <v>1.1135238095238096</v>
      </c>
      <c r="O22" s="980">
        <f t="shared" si="1"/>
        <v>1.1083157894736844</v>
      </c>
      <c r="P22" s="980">
        <f t="shared" si="1"/>
        <v>1.1101694915254237</v>
      </c>
      <c r="Q22" s="505">
        <f aca="true" t="shared" si="2" ref="Q22:W23">+C6/Q6</f>
        <v>1.0469473684210526</v>
      </c>
      <c r="R22" s="505">
        <f t="shared" si="2"/>
        <v>1.2534226050648567</v>
      </c>
      <c r="S22" s="723"/>
      <c r="T22" s="829"/>
      <c r="U22" s="562">
        <f t="shared" si="2"/>
        <v>1.1507307711234682</v>
      </c>
      <c r="V22" s="562">
        <f t="shared" si="2"/>
        <v>1.1516858541387516</v>
      </c>
      <c r="W22" s="506">
        <f t="shared" si="2"/>
        <v>1.1513447002988224</v>
      </c>
      <c r="X22" s="45"/>
    </row>
    <row r="23" spans="8:23" ht="21.75" customHeight="1">
      <c r="H23" s="137" t="str">
        <f>IAB!A7</f>
        <v>海外</v>
      </c>
      <c r="I23" s="551"/>
      <c r="J23" s="904">
        <f>+C7/J7</f>
        <v>1</v>
      </c>
      <c r="K23" s="1743"/>
      <c r="L23" s="675"/>
      <c r="M23" s="225"/>
      <c r="N23" s="1675" t="s">
        <v>170</v>
      </c>
      <c r="O23" s="981">
        <f>+H7/O7</f>
        <v>0.413</v>
      </c>
      <c r="P23" s="981">
        <f>+I7/P7</f>
        <v>0.5</v>
      </c>
      <c r="Q23" s="584">
        <f t="shared" si="2"/>
        <v>0.7</v>
      </c>
      <c r="R23" s="585">
        <f t="shared" si="2"/>
        <v>0.13600000000000004</v>
      </c>
      <c r="S23" s="96"/>
      <c r="T23" s="833"/>
      <c r="U23" s="584">
        <v>0.655</v>
      </c>
      <c r="V23" s="584">
        <f t="shared" si="2"/>
        <v>2.333333333333333</v>
      </c>
      <c r="W23" s="586">
        <f t="shared" si="2"/>
        <v>1.6129032258064515</v>
      </c>
    </row>
    <row r="24" spans="8:23" ht="21.75" customHeight="1">
      <c r="H24" s="853"/>
      <c r="I24" s="854" t="str">
        <f>IAB!B8</f>
        <v>米州</v>
      </c>
      <c r="J24" s="1524" t="s">
        <v>68</v>
      </c>
      <c r="K24" s="851"/>
      <c r="L24" s="851"/>
      <c r="M24" s="852"/>
      <c r="N24" s="1527" t="s">
        <v>68</v>
      </c>
      <c r="O24" s="1527" t="s">
        <v>68</v>
      </c>
      <c r="P24" s="1527" t="s">
        <v>68</v>
      </c>
      <c r="Q24" s="1068" t="s">
        <v>68</v>
      </c>
      <c r="R24" s="1069" t="s">
        <v>68</v>
      </c>
      <c r="S24" s="1394"/>
      <c r="T24" s="1395"/>
      <c r="U24" s="1068" t="s">
        <v>68</v>
      </c>
      <c r="V24" s="1068" t="s">
        <v>68</v>
      </c>
      <c r="W24" s="1070" t="s">
        <v>68</v>
      </c>
    </row>
    <row r="25" spans="8:23" ht="21.75" customHeight="1">
      <c r="H25" s="526"/>
      <c r="I25" s="527" t="str">
        <f>IAB!B9</f>
        <v>欧州</v>
      </c>
      <c r="J25" s="1525" t="s">
        <v>68</v>
      </c>
      <c r="K25" s="848"/>
      <c r="L25" s="848"/>
      <c r="M25" s="849"/>
      <c r="N25" s="1528" t="s">
        <v>68</v>
      </c>
      <c r="O25" s="1528" t="s">
        <v>68</v>
      </c>
      <c r="P25" s="1528" t="s">
        <v>68</v>
      </c>
      <c r="Q25" s="668" t="s">
        <v>68</v>
      </c>
      <c r="R25" s="669" t="s">
        <v>68</v>
      </c>
      <c r="S25" s="848"/>
      <c r="T25" s="849"/>
      <c r="U25" s="668" t="s">
        <v>68</v>
      </c>
      <c r="V25" s="668" t="s">
        <v>68</v>
      </c>
      <c r="W25" s="670" t="s">
        <v>68</v>
      </c>
    </row>
    <row r="26" spans="8:23" ht="21.75" customHeight="1">
      <c r="H26" s="534"/>
      <c r="I26" s="527" t="str">
        <f>IAB!B10</f>
        <v>東南アジア他 </v>
      </c>
      <c r="J26" s="1525" t="s">
        <v>68</v>
      </c>
      <c r="K26" s="848"/>
      <c r="L26" s="848"/>
      <c r="M26" s="849"/>
      <c r="N26" s="1528" t="s">
        <v>68</v>
      </c>
      <c r="O26" s="1528" t="s">
        <v>68</v>
      </c>
      <c r="P26" s="1528" t="s">
        <v>68</v>
      </c>
      <c r="Q26" s="668" t="s">
        <v>68</v>
      </c>
      <c r="R26" s="669" t="s">
        <v>68</v>
      </c>
      <c r="S26" s="848"/>
      <c r="T26" s="849"/>
      <c r="U26" s="668" t="s">
        <v>68</v>
      </c>
      <c r="V26" s="668" t="s">
        <v>68</v>
      </c>
      <c r="W26" s="670" t="s">
        <v>68</v>
      </c>
    </row>
    <row r="27" spans="8:23" ht="21.75" customHeight="1">
      <c r="H27" s="526"/>
      <c r="I27" s="527" t="str">
        <f>IAB!B11</f>
        <v>中華圏</v>
      </c>
      <c r="J27" s="1525" t="s">
        <v>68</v>
      </c>
      <c r="K27" s="848"/>
      <c r="L27" s="848"/>
      <c r="M27" s="849"/>
      <c r="N27" s="1528" t="s">
        <v>68</v>
      </c>
      <c r="O27" s="1528" t="s">
        <v>68</v>
      </c>
      <c r="P27" s="1528" t="s">
        <v>68</v>
      </c>
      <c r="Q27" s="668" t="s">
        <v>68</v>
      </c>
      <c r="R27" s="669" t="s">
        <v>68</v>
      </c>
      <c r="S27" s="848"/>
      <c r="T27" s="849"/>
      <c r="U27" s="668" t="s">
        <v>68</v>
      </c>
      <c r="V27" s="668" t="s">
        <v>68</v>
      </c>
      <c r="W27" s="670" t="s">
        <v>68</v>
      </c>
    </row>
    <row r="28" spans="8:23" ht="21.75" customHeight="1" thickBot="1">
      <c r="H28" s="535"/>
      <c r="I28" s="536" t="str">
        <f>IAB!B12</f>
        <v>直接輸出</v>
      </c>
      <c r="J28" s="1624">
        <f>+C12/J12</f>
        <v>1</v>
      </c>
      <c r="K28" s="1747"/>
      <c r="L28" s="876"/>
      <c r="M28" s="831"/>
      <c r="N28" s="1611" t="s">
        <v>170</v>
      </c>
      <c r="O28" s="1529">
        <f>+H12/O12</f>
        <v>0.418</v>
      </c>
      <c r="P28" s="1529">
        <f>+I12/P12</f>
        <v>0.5</v>
      </c>
      <c r="Q28" s="1787" t="s">
        <v>170</v>
      </c>
      <c r="R28" s="1788" t="s">
        <v>169</v>
      </c>
      <c r="S28" s="570"/>
      <c r="T28" s="831"/>
      <c r="U28" s="572">
        <f aca="true" t="shared" si="3" ref="R28:W29">+G12/U12</f>
        <v>0.6612903225806451</v>
      </c>
      <c r="V28" s="572">
        <f t="shared" si="3"/>
        <v>2.444444444444444</v>
      </c>
      <c r="W28" s="574">
        <f t="shared" si="3"/>
        <v>1.694915254237288</v>
      </c>
    </row>
    <row r="29" spans="8:23" ht="21.75" customHeight="1" thickBot="1" thickTop="1">
      <c r="H29" s="34" t="s">
        <v>13</v>
      </c>
      <c r="I29" s="35"/>
      <c r="J29" s="905">
        <f>+C13/J13</f>
        <v>1</v>
      </c>
      <c r="K29" s="249"/>
      <c r="L29" s="249"/>
      <c r="M29" s="250"/>
      <c r="N29" s="982">
        <f>+G13/N13</f>
        <v>1.1176666666666668</v>
      </c>
      <c r="O29" s="982">
        <f>+H13/O13</f>
        <v>1.0904871794871795</v>
      </c>
      <c r="P29" s="982">
        <f>+I13/P13</f>
        <v>1.1</v>
      </c>
      <c r="Q29" s="473">
        <f>+C13/Q13</f>
        <v>1.0424694820925704</v>
      </c>
      <c r="R29" s="473">
        <f t="shared" si="3"/>
        <v>1.24054437828226</v>
      </c>
      <c r="S29" s="503"/>
      <c r="T29" s="240"/>
      <c r="U29" s="81">
        <v>1.148</v>
      </c>
      <c r="V29" s="81">
        <f t="shared" si="3"/>
        <v>1.1573776737604093</v>
      </c>
      <c r="W29" s="101">
        <f t="shared" si="3"/>
        <v>1.1538461538461537</v>
      </c>
    </row>
    <row r="30" spans="8:23" ht="15" customHeight="1" thickBot="1">
      <c r="H30" s="36"/>
      <c r="I30" s="36"/>
      <c r="J30" s="68"/>
      <c r="K30" s="68"/>
      <c r="L30" s="68"/>
      <c r="M30" s="68"/>
      <c r="N30" s="979"/>
      <c r="O30" s="979"/>
      <c r="P30" s="979"/>
      <c r="Q30" s="8"/>
      <c r="R30" s="251"/>
      <c r="S30" s="251"/>
      <c r="T30" s="251"/>
      <c r="U30" s="8"/>
      <c r="V30" s="8"/>
      <c r="W30" s="8"/>
    </row>
    <row r="31" spans="8:23" ht="21.75" customHeight="1" thickBot="1">
      <c r="H31" s="1841" t="s">
        <v>14</v>
      </c>
      <c r="I31" s="1862"/>
      <c r="J31" s="176" t="str">
        <f>'全社連結PL'!J34</f>
        <v>第1</v>
      </c>
      <c r="K31" s="161" t="str">
        <f>'全社連結PL'!K34</f>
        <v>第2</v>
      </c>
      <c r="L31" s="177" t="str">
        <f>'全社連結PL'!L34</f>
        <v>第3</v>
      </c>
      <c r="M31" s="136" t="str">
        <f>'全社連結PL'!M34</f>
        <v>第4</v>
      </c>
      <c r="N31" s="135" t="str">
        <f>'全社連結PL'!N34</f>
        <v>上期</v>
      </c>
      <c r="O31" s="135" t="str">
        <f>'全社連結PL'!O34</f>
        <v>下期</v>
      </c>
      <c r="P31" s="136" t="s">
        <v>84</v>
      </c>
      <c r="Q31" s="182" t="str">
        <f>'全社連結PL'!Q51</f>
        <v>第1</v>
      </c>
      <c r="R31" s="179" t="str">
        <f>'全社連結PL'!R51</f>
        <v>第2</v>
      </c>
      <c r="S31" s="180" t="str">
        <f>'全社連結PL'!S51</f>
        <v>第3</v>
      </c>
      <c r="T31" s="84" t="str">
        <f>'全社連結PL'!T51</f>
        <v>第4</v>
      </c>
      <c r="U31" s="7" t="str">
        <f>'全社連結PL'!U51</f>
        <v>上期</v>
      </c>
      <c r="V31" s="7" t="str">
        <f>'全社連結PL'!V51</f>
        <v>下期</v>
      </c>
      <c r="W31" s="7" t="str">
        <f>'全社連結PL'!W51</f>
        <v>通期</v>
      </c>
    </row>
    <row r="32" spans="8:23" ht="21.75" customHeight="1" thickBot="1" thickTop="1">
      <c r="H32" s="77" t="s">
        <v>5</v>
      </c>
      <c r="I32" s="78"/>
      <c r="J32" s="1530" t="s">
        <v>170</v>
      </c>
      <c r="K32" s="237" t="s">
        <v>170</v>
      </c>
      <c r="L32" s="503"/>
      <c r="M32" s="240"/>
      <c r="N32" s="1530" t="s">
        <v>170</v>
      </c>
      <c r="O32" s="905">
        <f>+H16/O16</f>
        <v>0.7965454545454546</v>
      </c>
      <c r="P32" s="1486">
        <f>+I16/P16</f>
        <v>2.5</v>
      </c>
      <c r="Q32" s="1387" t="s">
        <v>170</v>
      </c>
      <c r="R32" s="476" t="s">
        <v>170</v>
      </c>
      <c r="S32" s="503"/>
      <c r="T32" s="240"/>
      <c r="U32" s="404" t="s">
        <v>169</v>
      </c>
      <c r="V32" s="81">
        <f>+H16/V16</f>
        <v>1.2203342618384403</v>
      </c>
      <c r="W32" s="101">
        <f>+I16/W16</f>
        <v>25.510204081632654</v>
      </c>
    </row>
  </sheetData>
  <mergeCells count="19">
    <mergeCell ref="Q4:W4"/>
    <mergeCell ref="A5:B5"/>
    <mergeCell ref="Q2:W2"/>
    <mergeCell ref="Q3:W3"/>
    <mergeCell ref="J2:P2"/>
    <mergeCell ref="J3:P3"/>
    <mergeCell ref="A15:B15"/>
    <mergeCell ref="C4:I4"/>
    <mergeCell ref="J4:P4"/>
    <mergeCell ref="A2:B4"/>
    <mergeCell ref="C2:I2"/>
    <mergeCell ref="C3:I3"/>
    <mergeCell ref="Q19:W19"/>
    <mergeCell ref="Q20:W20"/>
    <mergeCell ref="H31:I31"/>
    <mergeCell ref="H21:I21"/>
    <mergeCell ref="J19:P19"/>
    <mergeCell ref="J20:P20"/>
    <mergeCell ref="H19:I20"/>
  </mergeCells>
  <printOptions/>
  <pageMargins left="0.35433070866141736" right="0.2755905511811024" top="0.67" bottom="0.1968503937007874" header="0.5118110236220472" footer="0.35433070866141736"/>
  <pageSetup horizontalDpi="600" verticalDpi="600" orientation="landscape" paperSize="9" scale="70" r:id="rId2"/>
  <headerFooter alignWithMargins="0">
    <oddFooter>&amp;C６&amp;R2012年度 第2四半期　データ集 SSB</oddFooter>
  </headerFooter>
  <ignoredErrors>
    <ignoredError sqref="H17" evalError="1"/>
    <ignoredError sqref="G7:I7" formulaRange="1"/>
  </ignoredErrors>
  <drawing r:id="rId1"/>
</worksheet>
</file>

<file path=xl/worksheets/sheet7.xml><?xml version="1.0" encoding="utf-8"?>
<worksheet xmlns="http://schemas.openxmlformats.org/spreadsheetml/2006/main" xmlns:r="http://schemas.openxmlformats.org/officeDocument/2006/relationships">
  <sheetPr codeName="Sheet7"/>
  <dimension ref="A1:X32"/>
  <sheetViews>
    <sheetView zoomScale="75" zoomScaleNormal="75" workbookViewId="0" topLeftCell="A1">
      <selection activeCell="A1" sqref="A1"/>
    </sheetView>
  </sheetViews>
  <sheetFormatPr defaultColWidth="9.00390625" defaultRowHeight="13.5"/>
  <cols>
    <col min="1" max="22" width="8.625" style="30" customWidth="1"/>
    <col min="23" max="23" width="9.50390625" style="30" customWidth="1"/>
    <col min="24" max="16384" width="9.00390625" style="30" customWidth="1"/>
  </cols>
  <sheetData>
    <row r="1" spans="1:23" s="28" customFormat="1" ht="21.75" customHeight="1" thickBot="1">
      <c r="A1" s="1610"/>
      <c r="B1" s="26"/>
      <c r="C1" s="26"/>
      <c r="D1" s="1608"/>
      <c r="E1" s="1608"/>
      <c r="F1" s="26"/>
      <c r="G1" s="26"/>
      <c r="H1" s="26"/>
      <c r="I1" s="26"/>
      <c r="J1" s="26"/>
      <c r="K1" s="26"/>
      <c r="L1" s="26"/>
      <c r="M1" s="26"/>
      <c r="N1" s="26"/>
      <c r="O1" s="26"/>
      <c r="P1" s="26"/>
      <c r="Q1" s="26"/>
      <c r="R1" s="26"/>
      <c r="S1" s="26"/>
      <c r="T1" s="26"/>
      <c r="U1" s="26"/>
      <c r="V1" s="26"/>
      <c r="W1" s="27" t="s">
        <v>0</v>
      </c>
    </row>
    <row r="2" spans="1:23" ht="21.75" customHeight="1">
      <c r="A2" s="1863" t="s">
        <v>150</v>
      </c>
      <c r="B2" s="1891"/>
      <c r="C2" s="1856" t="str">
        <f>'全社連結PL'!C2</f>
        <v>2012年度　</v>
      </c>
      <c r="D2" s="1857"/>
      <c r="E2" s="1857"/>
      <c r="F2" s="1857"/>
      <c r="G2" s="1857"/>
      <c r="H2" s="1857"/>
      <c r="I2" s="1885"/>
      <c r="J2" s="1850" t="str">
        <f>'全社連結PL'!J2</f>
        <v>2012年度</v>
      </c>
      <c r="K2" s="1851"/>
      <c r="L2" s="1851"/>
      <c r="M2" s="1851"/>
      <c r="N2" s="1851"/>
      <c r="O2" s="1851"/>
      <c r="P2" s="1852"/>
      <c r="Q2" s="1843" t="str">
        <f>'全社連結PL'!Q2</f>
        <v>2011年度</v>
      </c>
      <c r="R2" s="1844"/>
      <c r="S2" s="1844"/>
      <c r="T2" s="1844"/>
      <c r="U2" s="1844"/>
      <c r="V2" s="1844"/>
      <c r="W2" s="1845"/>
    </row>
    <row r="3" spans="1:23" ht="21.75" customHeight="1">
      <c r="A3" s="1892"/>
      <c r="B3" s="1893"/>
      <c r="C3" s="1859" t="str">
        <f>'全社連結PL'!C3</f>
        <v>上期実績及び見通し</v>
      </c>
      <c r="D3" s="1860"/>
      <c r="E3" s="1860"/>
      <c r="F3" s="1860"/>
      <c r="G3" s="1860"/>
      <c r="H3" s="1860"/>
      <c r="I3" s="1886"/>
      <c r="J3" s="1853" t="str">
        <f>'全社連結PL'!J3</f>
        <v>1Q実績及び前回見通し</v>
      </c>
      <c r="K3" s="1854"/>
      <c r="L3" s="1854"/>
      <c r="M3" s="1854"/>
      <c r="N3" s="1854"/>
      <c r="O3" s="1854"/>
      <c r="P3" s="1855"/>
      <c r="Q3" s="1847" t="str">
        <f>'全社連結PL'!Q3</f>
        <v>実績</v>
      </c>
      <c r="R3" s="1848"/>
      <c r="S3" s="1848"/>
      <c r="T3" s="1848"/>
      <c r="U3" s="1848"/>
      <c r="V3" s="1848"/>
      <c r="W3" s="1849"/>
    </row>
    <row r="4" spans="1:23" ht="21.75" customHeight="1" thickBot="1">
      <c r="A4" s="1892"/>
      <c r="B4" s="1893"/>
      <c r="C4" s="1879" t="str">
        <f>'全社連結PL'!$C$4</f>
        <v>(2012年10月30日発表)</v>
      </c>
      <c r="D4" s="1880"/>
      <c r="E4" s="1833"/>
      <c r="F4" s="1880"/>
      <c r="G4" s="1880"/>
      <c r="H4" s="1833"/>
      <c r="I4" s="1884"/>
      <c r="J4" s="1813" t="str">
        <f>IAB!$J$4</f>
        <v>(2012年7月30日発表)</v>
      </c>
      <c r="K4" s="1829"/>
      <c r="L4" s="1829"/>
      <c r="M4" s="1829"/>
      <c r="N4" s="1830"/>
      <c r="O4" s="1830"/>
      <c r="P4" s="1831"/>
      <c r="Q4" s="1887"/>
      <c r="R4" s="1825"/>
      <c r="S4" s="1826"/>
      <c r="T4" s="1825"/>
      <c r="U4" s="1825"/>
      <c r="V4" s="1826"/>
      <c r="W4" s="1827"/>
    </row>
    <row r="5" spans="1:23" ht="21.75" customHeight="1" thickBot="1">
      <c r="A5" s="1816" t="s">
        <v>10</v>
      </c>
      <c r="B5" s="1817"/>
      <c r="C5" s="882" t="str">
        <f>'全社連結PL'!C5</f>
        <v>第1A</v>
      </c>
      <c r="D5" s="113" t="str">
        <f>'全社連結PL'!D5</f>
        <v>第2A</v>
      </c>
      <c r="E5" s="114" t="str">
        <f>'全社連結PL'!E5</f>
        <v>第3E</v>
      </c>
      <c r="F5" s="57" t="str">
        <f>'全社連結PL'!F5</f>
        <v>第4E</v>
      </c>
      <c r="G5" s="9" t="str">
        <f>'全社連結PL'!G5</f>
        <v>上期A</v>
      </c>
      <c r="H5" s="58" t="str">
        <f>'全社連結PL'!H5</f>
        <v>下期E</v>
      </c>
      <c r="I5" s="58" t="str">
        <f>'全社連結PL'!I5</f>
        <v>通期E</v>
      </c>
      <c r="J5" s="886" t="str">
        <f>'全社連結PL'!J5</f>
        <v>第1A</v>
      </c>
      <c r="K5" s="134" t="str">
        <f>'全社連結PL'!K5</f>
        <v>第2E</v>
      </c>
      <c r="L5" s="132" t="str">
        <f>'全社連結PL'!L5</f>
        <v>第3E</v>
      </c>
      <c r="M5" s="134" t="str">
        <f>'全社連結PL'!M5</f>
        <v>第4E</v>
      </c>
      <c r="N5" s="135" t="str">
        <f>'全社連結PL'!N5</f>
        <v>上期E</v>
      </c>
      <c r="O5" s="135" t="str">
        <f>'全社連結PL'!O5</f>
        <v>下期E</v>
      </c>
      <c r="P5" s="136" t="str">
        <f>'全社連結PL'!P5</f>
        <v>通期E</v>
      </c>
      <c r="Q5" s="92" t="s">
        <v>33</v>
      </c>
      <c r="R5" s="2" t="s">
        <v>44</v>
      </c>
      <c r="S5" s="79" t="s">
        <v>35</v>
      </c>
      <c r="T5" s="6" t="s">
        <v>36</v>
      </c>
      <c r="U5" s="7" t="s">
        <v>34</v>
      </c>
      <c r="V5" s="7" t="s">
        <v>37</v>
      </c>
      <c r="W5" s="7" t="s">
        <v>38</v>
      </c>
    </row>
    <row r="6" spans="1:23" ht="21.75" customHeight="1" thickBot="1" thickTop="1">
      <c r="A6" s="524" t="str">
        <f>IAB!A6</f>
        <v>日本</v>
      </c>
      <c r="B6" s="525"/>
      <c r="C6" s="1203">
        <v>69</v>
      </c>
      <c r="D6" s="1291">
        <f>G6-C6</f>
        <v>72</v>
      </c>
      <c r="E6" s="1204"/>
      <c r="F6" s="1707"/>
      <c r="G6" s="1201">
        <v>141</v>
      </c>
      <c r="H6" s="1201">
        <v>154.86</v>
      </c>
      <c r="I6" s="1202">
        <v>295</v>
      </c>
      <c r="J6" s="864">
        <v>69</v>
      </c>
      <c r="K6" s="1191"/>
      <c r="L6" s="1191"/>
      <c r="M6" s="1192"/>
      <c r="N6" s="1513">
        <v>140</v>
      </c>
      <c r="O6" s="1513">
        <v>155</v>
      </c>
      <c r="P6" s="901">
        <v>295</v>
      </c>
      <c r="Q6" s="349">
        <v>58.226910010000005</v>
      </c>
      <c r="R6" s="350">
        <v>66.59308999</v>
      </c>
      <c r="S6" s="351">
        <v>73.96</v>
      </c>
      <c r="T6" s="352">
        <v>73.81</v>
      </c>
      <c r="U6" s="353">
        <v>124.82</v>
      </c>
      <c r="V6" s="353">
        <v>147.77</v>
      </c>
      <c r="W6" s="354">
        <v>272</v>
      </c>
    </row>
    <row r="7" spans="1:23" ht="21.75" customHeight="1">
      <c r="A7" s="137" t="str">
        <f>IAB!A7</f>
        <v>海外</v>
      </c>
      <c r="B7" s="551"/>
      <c r="C7" s="1205">
        <v>85.34</v>
      </c>
      <c r="D7" s="1292">
        <f aca="true" t="shared" si="0" ref="D7:D13">G7-C7</f>
        <v>100.09</v>
      </c>
      <c r="E7" s="1708"/>
      <c r="F7" s="1709"/>
      <c r="G7" s="1206">
        <f>SUM(G8:G12)</f>
        <v>185.43</v>
      </c>
      <c r="H7" s="1206">
        <f>SUM(H8:H12)</f>
        <v>214.57</v>
      </c>
      <c r="I7" s="1207">
        <f>SUM(I8:I12)</f>
        <v>400</v>
      </c>
      <c r="J7" s="865">
        <v>85.34</v>
      </c>
      <c r="K7" s="649"/>
      <c r="L7" s="649"/>
      <c r="M7" s="1193"/>
      <c r="N7" s="1514">
        <v>170</v>
      </c>
      <c r="O7" s="1514">
        <v>210</v>
      </c>
      <c r="P7" s="902">
        <v>380</v>
      </c>
      <c r="Q7" s="650">
        <v>85.12424343</v>
      </c>
      <c r="R7" s="651">
        <v>83.60575657</v>
      </c>
      <c r="S7" s="652">
        <v>95.51</v>
      </c>
      <c r="T7" s="653">
        <v>87.63</v>
      </c>
      <c r="U7" s="655">
        <v>168.73</v>
      </c>
      <c r="V7" s="655">
        <v>183.14</v>
      </c>
      <c r="W7" s="656">
        <v>351.87</v>
      </c>
    </row>
    <row r="8" spans="1:23" ht="21.75" customHeight="1">
      <c r="A8" s="543"/>
      <c r="B8" s="544" t="str">
        <f>IAB!B8</f>
        <v>米州</v>
      </c>
      <c r="C8" s="1293">
        <v>21.84</v>
      </c>
      <c r="D8" s="1294">
        <f t="shared" si="0"/>
        <v>25.540000000000003</v>
      </c>
      <c r="E8" s="1710"/>
      <c r="F8" s="1711"/>
      <c r="G8" s="1208">
        <v>47.38</v>
      </c>
      <c r="H8" s="1208">
        <v>57.62</v>
      </c>
      <c r="I8" s="1209">
        <v>105</v>
      </c>
      <c r="J8" s="1510">
        <v>21.84</v>
      </c>
      <c r="K8" s="641"/>
      <c r="L8" s="641"/>
      <c r="M8" s="1188"/>
      <c r="N8" s="1515">
        <v>51</v>
      </c>
      <c r="O8" s="1515">
        <v>54</v>
      </c>
      <c r="P8" s="1516">
        <v>105</v>
      </c>
      <c r="Q8" s="642">
        <v>22.8</v>
      </c>
      <c r="R8" s="643">
        <v>24.01</v>
      </c>
      <c r="S8" s="644">
        <v>25.02</v>
      </c>
      <c r="T8" s="645">
        <v>26.34</v>
      </c>
      <c r="U8" s="647">
        <v>46.81</v>
      </c>
      <c r="V8" s="647">
        <v>51.36</v>
      </c>
      <c r="W8" s="648">
        <v>98.17</v>
      </c>
    </row>
    <row r="9" spans="1:23" ht="21.75" customHeight="1">
      <c r="A9" s="526"/>
      <c r="B9" s="527" t="str">
        <f>IAB!B9</f>
        <v>欧州</v>
      </c>
      <c r="C9" s="1295">
        <v>28.59</v>
      </c>
      <c r="D9" s="1296">
        <f t="shared" si="0"/>
        <v>37.25999999999999</v>
      </c>
      <c r="E9" s="1712"/>
      <c r="F9" s="1713"/>
      <c r="G9" s="1210">
        <v>65.85</v>
      </c>
      <c r="H9" s="1210">
        <v>84.15</v>
      </c>
      <c r="I9" s="1211">
        <v>150</v>
      </c>
      <c r="J9" s="1511">
        <v>28.59</v>
      </c>
      <c r="K9" s="625"/>
      <c r="L9" s="625"/>
      <c r="M9" s="1189"/>
      <c r="N9" s="1517">
        <v>50</v>
      </c>
      <c r="O9" s="1517">
        <v>85</v>
      </c>
      <c r="P9" s="1518">
        <v>135</v>
      </c>
      <c r="Q9" s="626">
        <v>29.59</v>
      </c>
      <c r="R9" s="627">
        <v>29.14</v>
      </c>
      <c r="S9" s="628">
        <v>37.7</v>
      </c>
      <c r="T9" s="629">
        <v>33.81</v>
      </c>
      <c r="U9" s="631">
        <v>58.73</v>
      </c>
      <c r="V9" s="631">
        <v>71.51</v>
      </c>
      <c r="W9" s="632">
        <v>130.24</v>
      </c>
    </row>
    <row r="10" spans="1:23" ht="21.75" customHeight="1">
      <c r="A10" s="534"/>
      <c r="B10" s="527" t="str">
        <f>IAB!B10</f>
        <v>東南アジア他 </v>
      </c>
      <c r="C10" s="1295">
        <v>6.76</v>
      </c>
      <c r="D10" s="1296">
        <f t="shared" si="0"/>
        <v>8.36</v>
      </c>
      <c r="E10" s="1712"/>
      <c r="F10" s="1713"/>
      <c r="G10" s="1210">
        <v>15.12</v>
      </c>
      <c r="H10" s="1210">
        <v>19.88</v>
      </c>
      <c r="I10" s="1211">
        <v>35</v>
      </c>
      <c r="J10" s="1511">
        <v>6.76</v>
      </c>
      <c r="K10" s="625"/>
      <c r="L10" s="625"/>
      <c r="M10" s="1189"/>
      <c r="N10" s="1517">
        <v>15</v>
      </c>
      <c r="O10" s="1517">
        <v>20</v>
      </c>
      <c r="P10" s="1518">
        <v>35</v>
      </c>
      <c r="Q10" s="626">
        <v>6.74</v>
      </c>
      <c r="R10" s="627">
        <v>6.74</v>
      </c>
      <c r="S10" s="628">
        <v>7.76</v>
      </c>
      <c r="T10" s="629">
        <v>7.73</v>
      </c>
      <c r="U10" s="631">
        <v>13.48</v>
      </c>
      <c r="V10" s="631">
        <v>15.49</v>
      </c>
      <c r="W10" s="632">
        <v>28.97</v>
      </c>
    </row>
    <row r="11" spans="1:23" ht="21.75" customHeight="1">
      <c r="A11" s="526"/>
      <c r="B11" s="527" t="str">
        <f>IAB!B11</f>
        <v>中華圏</v>
      </c>
      <c r="C11" s="1295">
        <v>26.5</v>
      </c>
      <c r="D11" s="1296">
        <f t="shared" si="0"/>
        <v>26.83</v>
      </c>
      <c r="E11" s="1712"/>
      <c r="F11" s="1713"/>
      <c r="G11" s="1210">
        <v>53.33</v>
      </c>
      <c r="H11" s="1210">
        <v>46.67</v>
      </c>
      <c r="I11" s="1211">
        <v>100</v>
      </c>
      <c r="J11" s="1511">
        <v>26.5</v>
      </c>
      <c r="K11" s="625"/>
      <c r="L11" s="625"/>
      <c r="M11" s="1189"/>
      <c r="N11" s="1517">
        <v>50</v>
      </c>
      <c r="O11" s="1517">
        <v>45</v>
      </c>
      <c r="P11" s="1518">
        <v>95</v>
      </c>
      <c r="Q11" s="626">
        <v>23.09</v>
      </c>
      <c r="R11" s="627">
        <v>21.79</v>
      </c>
      <c r="S11" s="628">
        <v>22.78</v>
      </c>
      <c r="T11" s="629">
        <v>18.08</v>
      </c>
      <c r="U11" s="631">
        <v>44.88</v>
      </c>
      <c r="V11" s="631">
        <v>40.86</v>
      </c>
      <c r="W11" s="632">
        <v>85.74</v>
      </c>
    </row>
    <row r="12" spans="1:23" ht="21.75" customHeight="1" thickBot="1">
      <c r="A12" s="535"/>
      <c r="B12" s="536" t="str">
        <f>IAB!B12</f>
        <v>直接輸出</v>
      </c>
      <c r="C12" s="1297">
        <v>1.65</v>
      </c>
      <c r="D12" s="1298">
        <f t="shared" si="0"/>
        <v>2.1</v>
      </c>
      <c r="E12" s="1714"/>
      <c r="F12" s="1715"/>
      <c r="G12" s="1212">
        <v>3.75</v>
      </c>
      <c r="H12" s="1212">
        <v>6.25</v>
      </c>
      <c r="I12" s="1213">
        <v>10</v>
      </c>
      <c r="J12" s="1512">
        <v>1.65</v>
      </c>
      <c r="K12" s="633"/>
      <c r="L12" s="633"/>
      <c r="M12" s="1190"/>
      <c r="N12" s="1519">
        <v>4</v>
      </c>
      <c r="O12" s="1519">
        <v>6</v>
      </c>
      <c r="P12" s="1520">
        <v>10</v>
      </c>
      <c r="Q12" s="634">
        <v>2.90424343</v>
      </c>
      <c r="R12" s="635">
        <v>1.92575657</v>
      </c>
      <c r="S12" s="636">
        <v>2.25</v>
      </c>
      <c r="T12" s="637">
        <v>1.67</v>
      </c>
      <c r="U12" s="639">
        <v>4.83</v>
      </c>
      <c r="V12" s="639">
        <v>3.92</v>
      </c>
      <c r="W12" s="640">
        <v>8.75</v>
      </c>
    </row>
    <row r="13" spans="1:23" ht="21.75" customHeight="1" thickBot="1" thickTop="1">
      <c r="A13" s="34" t="s">
        <v>13</v>
      </c>
      <c r="B13" s="35"/>
      <c r="C13" s="1138">
        <v>153.66</v>
      </c>
      <c r="D13" s="1299">
        <f t="shared" si="0"/>
        <v>171.91</v>
      </c>
      <c r="E13" s="398"/>
      <c r="F13" s="399"/>
      <c r="G13" s="1214">
        <v>325.57</v>
      </c>
      <c r="H13" s="1214">
        <v>369.43</v>
      </c>
      <c r="I13" s="1215">
        <v>695</v>
      </c>
      <c r="J13" s="866">
        <v>153.66</v>
      </c>
      <c r="K13" s="355"/>
      <c r="L13" s="355"/>
      <c r="M13" s="1194"/>
      <c r="N13" s="1521">
        <v>310</v>
      </c>
      <c r="O13" s="1521">
        <v>365</v>
      </c>
      <c r="P13" s="903">
        <v>675</v>
      </c>
      <c r="Q13" s="356">
        <v>143.35115344000002</v>
      </c>
      <c r="R13" s="357">
        <v>150.19884656</v>
      </c>
      <c r="S13" s="358">
        <v>169.47</v>
      </c>
      <c r="T13" s="359">
        <v>161.44</v>
      </c>
      <c r="U13" s="360">
        <v>293.55</v>
      </c>
      <c r="V13" s="360">
        <v>330.91</v>
      </c>
      <c r="W13" s="361">
        <v>624.46</v>
      </c>
    </row>
    <row r="14" spans="1:23" ht="15" customHeight="1" thickBot="1">
      <c r="A14" s="72"/>
      <c r="B14" s="72"/>
      <c r="C14" s="175"/>
      <c r="D14" s="175"/>
      <c r="E14" s="175"/>
      <c r="F14" s="175"/>
      <c r="G14" s="175"/>
      <c r="H14" s="175"/>
      <c r="I14" s="175"/>
      <c r="J14" s="163"/>
      <c r="K14" s="163"/>
      <c r="L14" s="163"/>
      <c r="M14" s="163"/>
      <c r="N14" s="163"/>
      <c r="O14" s="163"/>
      <c r="P14" s="163"/>
      <c r="Q14" s="163"/>
      <c r="R14" s="36"/>
      <c r="S14" s="36"/>
      <c r="T14" s="36"/>
      <c r="U14" s="36"/>
      <c r="V14" s="36"/>
      <c r="W14" s="36"/>
    </row>
    <row r="15" spans="1:23" ht="21.75" customHeight="1" thickBot="1">
      <c r="A15" s="1841" t="s">
        <v>14</v>
      </c>
      <c r="B15" s="1842"/>
      <c r="C15" s="61" t="str">
        <f>'全社連結PL'!C5</f>
        <v>第1A</v>
      </c>
      <c r="D15" s="178" t="str">
        <f>'全社連結PL'!D5</f>
        <v>第2A</v>
      </c>
      <c r="E15" s="894" t="str">
        <f>'全社連結PL'!E5</f>
        <v>第3E</v>
      </c>
      <c r="F15" s="58" t="str">
        <f>'全社連結PL'!F5</f>
        <v>第4E</v>
      </c>
      <c r="G15" s="9" t="s">
        <v>115</v>
      </c>
      <c r="H15" s="9" t="s">
        <v>113</v>
      </c>
      <c r="I15" s="58" t="s">
        <v>114</v>
      </c>
      <c r="J15" s="176" t="str">
        <f>'全社連結PL'!J5</f>
        <v>第1A</v>
      </c>
      <c r="K15" s="161" t="str">
        <f>'全社連結PL'!K5</f>
        <v>第2E</v>
      </c>
      <c r="L15" s="177" t="str">
        <f>'全社連結PL'!L5</f>
        <v>第3E</v>
      </c>
      <c r="M15" s="136" t="str">
        <f>'全社連結PL'!M5</f>
        <v>第4E</v>
      </c>
      <c r="N15" s="135" t="str">
        <f>'全社連結PL'!N5</f>
        <v>上期E</v>
      </c>
      <c r="O15" s="135" t="str">
        <f>'全社連結PL'!O5</f>
        <v>下期E</v>
      </c>
      <c r="P15" s="136" t="str">
        <f>'全社連結PL'!P5</f>
        <v>通期E</v>
      </c>
      <c r="Q15" s="182" t="s">
        <v>33</v>
      </c>
      <c r="R15" s="179" t="s">
        <v>44</v>
      </c>
      <c r="S15" s="180" t="s">
        <v>35</v>
      </c>
      <c r="T15" s="181" t="s">
        <v>36</v>
      </c>
      <c r="U15" s="7" t="s">
        <v>34</v>
      </c>
      <c r="V15" s="7" t="s">
        <v>37</v>
      </c>
      <c r="W15" s="7" t="s">
        <v>38</v>
      </c>
    </row>
    <row r="16" spans="1:23" ht="21.75" customHeight="1" thickTop="1">
      <c r="A16" s="38" t="s">
        <v>5</v>
      </c>
      <c r="B16" s="89"/>
      <c r="C16" s="1264">
        <v>9.01</v>
      </c>
      <c r="D16" s="1300">
        <v>10.16</v>
      </c>
      <c r="E16" s="335"/>
      <c r="F16" s="336"/>
      <c r="G16" s="1249">
        <v>19.17</v>
      </c>
      <c r="H16" s="1249">
        <v>25.83</v>
      </c>
      <c r="I16" s="1249">
        <v>45</v>
      </c>
      <c r="J16" s="1474">
        <v>9.01</v>
      </c>
      <c r="K16" s="335"/>
      <c r="L16" s="335"/>
      <c r="M16" s="336"/>
      <c r="N16" s="1476">
        <v>15</v>
      </c>
      <c r="O16" s="1476">
        <v>25</v>
      </c>
      <c r="P16" s="1476">
        <v>40</v>
      </c>
      <c r="Q16" s="337">
        <v>11.58</v>
      </c>
      <c r="R16" s="338">
        <v>9.11</v>
      </c>
      <c r="S16" s="338">
        <v>8.71</v>
      </c>
      <c r="T16" s="339">
        <v>-0.22</v>
      </c>
      <c r="U16" s="340">
        <v>20.69</v>
      </c>
      <c r="V16" s="340">
        <v>8.49</v>
      </c>
      <c r="W16" s="595">
        <v>29.18</v>
      </c>
    </row>
    <row r="17" spans="1:23" ht="21.75" customHeight="1" thickBot="1">
      <c r="A17" s="90" t="s">
        <v>26</v>
      </c>
      <c r="B17" s="91"/>
      <c r="C17" s="1266">
        <v>0.05863594949889366</v>
      </c>
      <c r="D17" s="1367">
        <f aca="true" t="shared" si="1" ref="D17:I17">D16/D13</f>
        <v>0.05910069222267466</v>
      </c>
      <c r="E17" s="164"/>
      <c r="F17" s="195"/>
      <c r="G17" s="986">
        <f t="shared" si="1"/>
        <v>0.058881346561415374</v>
      </c>
      <c r="H17" s="986">
        <f t="shared" si="1"/>
        <v>0.06991852313022764</v>
      </c>
      <c r="I17" s="986">
        <f t="shared" si="1"/>
        <v>0.06474820143884892</v>
      </c>
      <c r="J17" s="1531">
        <v>0.05863594949889366</v>
      </c>
      <c r="K17" s="164"/>
      <c r="L17" s="164"/>
      <c r="M17" s="195"/>
      <c r="N17" s="1532">
        <v>0.04838709677419355</v>
      </c>
      <c r="O17" s="1532">
        <v>0.0684931506849315</v>
      </c>
      <c r="P17" s="1532">
        <v>0.05925925925925926</v>
      </c>
      <c r="Q17" s="193">
        <v>0.080780654512465</v>
      </c>
      <c r="R17" s="194">
        <v>0.06065292915788687</v>
      </c>
      <c r="S17" s="194">
        <v>0.05139552723195846</v>
      </c>
      <c r="T17" s="1674" t="s">
        <v>68</v>
      </c>
      <c r="U17" s="192">
        <v>0.07048203031851473</v>
      </c>
      <c r="V17" s="192">
        <v>0.025656522921640324</v>
      </c>
      <c r="W17" s="657">
        <v>0.04672837331454376</v>
      </c>
    </row>
    <row r="18" spans="17:23" ht="21.75" customHeight="1" thickBot="1">
      <c r="Q18" s="62"/>
      <c r="R18" s="62"/>
      <c r="S18" s="62"/>
      <c r="T18" s="62"/>
      <c r="U18" s="62"/>
      <c r="V18" s="62"/>
      <c r="W18" s="63" t="s">
        <v>15</v>
      </c>
    </row>
    <row r="19" spans="8:23" ht="21.75" customHeight="1">
      <c r="H19" s="1863" t="s">
        <v>151</v>
      </c>
      <c r="I19" s="1891"/>
      <c r="J19" s="1818" t="str">
        <f>IAB!J19</f>
        <v>2012年度上期実績及び見通し　と　1Q実績及び前回見通しとの比較</v>
      </c>
      <c r="K19" s="1819"/>
      <c r="L19" s="1819"/>
      <c r="M19" s="1819"/>
      <c r="N19" s="1819"/>
      <c r="O19" s="1819"/>
      <c r="P19" s="1820"/>
      <c r="Q19" s="1876" t="str">
        <f>'全社連結PL'!Q32</f>
        <v>2012年度上期実績及び見通し　と　2011年度との比較</v>
      </c>
      <c r="R19" s="1877"/>
      <c r="S19" s="1877"/>
      <c r="T19" s="1877"/>
      <c r="U19" s="1877"/>
      <c r="V19" s="1877"/>
      <c r="W19" s="1878"/>
    </row>
    <row r="20" spans="8:23" ht="21.75" customHeight="1" thickBot="1">
      <c r="H20" s="1892"/>
      <c r="I20" s="1893"/>
      <c r="J20" s="1873" t="str">
        <f>'全社連結PL'!J33</f>
        <v>（10月30日発表値と7月30日発表値との比較）</v>
      </c>
      <c r="K20" s="1874"/>
      <c r="L20" s="1874"/>
      <c r="M20" s="1874"/>
      <c r="N20" s="1874"/>
      <c r="O20" s="1874"/>
      <c r="P20" s="1875"/>
      <c r="Q20" s="1881" t="str">
        <f>'全社連結PL'!Q33</f>
        <v>（10月30日発表値と前年実績との比較）</v>
      </c>
      <c r="R20" s="1882"/>
      <c r="S20" s="1882"/>
      <c r="T20" s="1882"/>
      <c r="U20" s="1882"/>
      <c r="V20" s="1882"/>
      <c r="W20" s="1883"/>
    </row>
    <row r="21" spans="8:23" ht="21.75" customHeight="1" thickBot="1">
      <c r="H21" s="1816" t="s">
        <v>10</v>
      </c>
      <c r="I21" s="1817"/>
      <c r="J21" s="1037" t="str">
        <f>'全社連結PL'!J34</f>
        <v>第1</v>
      </c>
      <c r="K21" s="890" t="str">
        <f>'全社連結PL'!K34</f>
        <v>第2</v>
      </c>
      <c r="L21" s="132" t="str">
        <f>'全社連結PL'!L34</f>
        <v>第3</v>
      </c>
      <c r="M21" s="1038" t="str">
        <f>'全社連結PL'!M34</f>
        <v>第4</v>
      </c>
      <c r="N21" s="135" t="str">
        <f>'全社連結PL'!N34</f>
        <v>上期</v>
      </c>
      <c r="O21" s="135" t="str">
        <f>'全社連結PL'!O34</f>
        <v>下期</v>
      </c>
      <c r="P21" s="136" t="s">
        <v>56</v>
      </c>
      <c r="Q21" s="108" t="str">
        <f>'全社連結PL'!Q34</f>
        <v>第1</v>
      </c>
      <c r="R21" s="184" t="str">
        <f>'全社連結PL'!R34</f>
        <v>第2</v>
      </c>
      <c r="S21" s="79" t="str">
        <f>'全社連結PL'!S34</f>
        <v>第3</v>
      </c>
      <c r="T21" s="109" t="str">
        <f>'全社連結PL'!T34</f>
        <v>第4</v>
      </c>
      <c r="U21" s="7" t="str">
        <f>'全社連結PL'!U34</f>
        <v>上期</v>
      </c>
      <c r="V21" s="7" t="str">
        <f>'全社連結PL'!V34</f>
        <v>下期</v>
      </c>
      <c r="W21" s="7" t="str">
        <f>'全社連結PL'!W34</f>
        <v>通期</v>
      </c>
    </row>
    <row r="22" spans="8:24" ht="21.75" customHeight="1" thickBot="1" thickTop="1">
      <c r="H22" s="524" t="str">
        <f>IAB!A6</f>
        <v>日本</v>
      </c>
      <c r="I22" s="525"/>
      <c r="J22" s="898">
        <f aca="true" t="shared" si="2" ref="J22:P29">+C6/J6</f>
        <v>1</v>
      </c>
      <c r="K22" s="601"/>
      <c r="L22" s="601"/>
      <c r="M22" s="602"/>
      <c r="N22" s="980">
        <f t="shared" si="2"/>
        <v>1.0071428571428571</v>
      </c>
      <c r="O22" s="980">
        <f t="shared" si="2"/>
        <v>0.9990967741935485</v>
      </c>
      <c r="P22" s="980">
        <f t="shared" si="2"/>
        <v>1</v>
      </c>
      <c r="Q22" s="665">
        <f aca="true" t="shared" si="3" ref="Q22:W29">+C6/Q6</f>
        <v>1.185019091484501</v>
      </c>
      <c r="R22" s="658">
        <f t="shared" si="3"/>
        <v>1.0811932591025877</v>
      </c>
      <c r="S22" s="1313"/>
      <c r="T22" s="1314"/>
      <c r="U22" s="604">
        <v>1.123</v>
      </c>
      <c r="V22" s="604">
        <f t="shared" si="3"/>
        <v>1.047979968870542</v>
      </c>
      <c r="W22" s="604">
        <v>1.082</v>
      </c>
      <c r="X22" s="45"/>
    </row>
    <row r="23" spans="8:23" ht="21.75" customHeight="1">
      <c r="H23" s="137" t="str">
        <f>IAB!A7</f>
        <v>海外</v>
      </c>
      <c r="I23" s="551"/>
      <c r="J23" s="899">
        <f t="shared" si="2"/>
        <v>1</v>
      </c>
      <c r="K23" s="620"/>
      <c r="L23" s="620"/>
      <c r="M23" s="621"/>
      <c r="N23" s="981">
        <f t="shared" si="2"/>
        <v>1.090764705882353</v>
      </c>
      <c r="O23" s="981">
        <f t="shared" si="2"/>
        <v>1.0217619047619046</v>
      </c>
      <c r="P23" s="981">
        <f t="shared" si="2"/>
        <v>1.0526315789473684</v>
      </c>
      <c r="Q23" s="1308">
        <f t="shared" si="3"/>
        <v>1.0025346077839437</v>
      </c>
      <c r="R23" s="1309">
        <f t="shared" si="3"/>
        <v>1.1971663687559404</v>
      </c>
      <c r="S23" s="1315"/>
      <c r="T23" s="1316"/>
      <c r="U23" s="247">
        <f t="shared" si="3"/>
        <v>1.0989746932969835</v>
      </c>
      <c r="V23" s="247">
        <f t="shared" si="3"/>
        <v>1.171617341924211</v>
      </c>
      <c r="W23" s="247">
        <f t="shared" si="3"/>
        <v>1.1367834711683291</v>
      </c>
    </row>
    <row r="24" spans="8:23" ht="21.75" customHeight="1">
      <c r="H24" s="543"/>
      <c r="I24" s="544" t="str">
        <f>IAB!B8</f>
        <v>米州</v>
      </c>
      <c r="J24" s="1507">
        <f t="shared" si="2"/>
        <v>1</v>
      </c>
      <c r="K24" s="615"/>
      <c r="L24" s="615"/>
      <c r="M24" s="616"/>
      <c r="N24" s="1480">
        <f t="shared" si="2"/>
        <v>0.9290196078431373</v>
      </c>
      <c r="O24" s="1480">
        <f t="shared" si="2"/>
        <v>1.067037037037037</v>
      </c>
      <c r="P24" s="1480">
        <f t="shared" si="2"/>
        <v>1</v>
      </c>
      <c r="Q24" s="1310">
        <f t="shared" si="3"/>
        <v>0.9578947368421052</v>
      </c>
      <c r="R24" s="1311">
        <f t="shared" si="3"/>
        <v>1.0637234485630989</v>
      </c>
      <c r="S24" s="1317"/>
      <c r="T24" s="1318"/>
      <c r="U24" s="1312">
        <f t="shared" si="3"/>
        <v>1.012176885280923</v>
      </c>
      <c r="V24" s="1312">
        <f t="shared" si="3"/>
        <v>1.121884735202492</v>
      </c>
      <c r="W24" s="1312">
        <f t="shared" si="3"/>
        <v>1.0695731893653866</v>
      </c>
    </row>
    <row r="25" spans="8:23" ht="21.75" customHeight="1">
      <c r="H25" s="526"/>
      <c r="I25" s="527" t="str">
        <f>IAB!B9</f>
        <v>欧州</v>
      </c>
      <c r="J25" s="1508">
        <f t="shared" si="2"/>
        <v>1</v>
      </c>
      <c r="K25" s="605"/>
      <c r="L25" s="605"/>
      <c r="M25" s="606"/>
      <c r="N25" s="1482">
        <f t="shared" si="2"/>
        <v>1.317</v>
      </c>
      <c r="O25" s="1482">
        <f t="shared" si="2"/>
        <v>0.9900000000000001</v>
      </c>
      <c r="P25" s="1482">
        <f t="shared" si="2"/>
        <v>1.1111111111111112</v>
      </c>
      <c r="Q25" s="608">
        <f t="shared" si="3"/>
        <v>0.9662047989185536</v>
      </c>
      <c r="R25" s="659">
        <f t="shared" si="3"/>
        <v>1.2786547700754973</v>
      </c>
      <c r="S25" s="877"/>
      <c r="T25" s="1319"/>
      <c r="U25" s="609">
        <f t="shared" si="3"/>
        <v>1.1212327600885408</v>
      </c>
      <c r="V25" s="609">
        <f t="shared" si="3"/>
        <v>1.1767584953153405</v>
      </c>
      <c r="W25" s="609">
        <f t="shared" si="3"/>
        <v>1.1517199017199016</v>
      </c>
    </row>
    <row r="26" spans="8:23" ht="21.75" customHeight="1">
      <c r="H26" s="534"/>
      <c r="I26" s="527" t="str">
        <f>IAB!B10</f>
        <v>東南アジア他 </v>
      </c>
      <c r="J26" s="1508">
        <f t="shared" si="2"/>
        <v>1</v>
      </c>
      <c r="K26" s="605"/>
      <c r="L26" s="605"/>
      <c r="M26" s="606"/>
      <c r="N26" s="1482">
        <f t="shared" si="2"/>
        <v>1.008</v>
      </c>
      <c r="O26" s="1482">
        <f t="shared" si="2"/>
        <v>0.994</v>
      </c>
      <c r="P26" s="1482">
        <f t="shared" si="2"/>
        <v>1</v>
      </c>
      <c r="Q26" s="608">
        <f t="shared" si="3"/>
        <v>1.002967359050445</v>
      </c>
      <c r="R26" s="659">
        <f t="shared" si="3"/>
        <v>1.2403560830860534</v>
      </c>
      <c r="S26" s="877"/>
      <c r="T26" s="1319"/>
      <c r="U26" s="609">
        <f t="shared" si="3"/>
        <v>1.1216617210682491</v>
      </c>
      <c r="V26" s="609">
        <f t="shared" si="3"/>
        <v>1.2834086507424143</v>
      </c>
      <c r="W26" s="609">
        <f t="shared" si="3"/>
        <v>1.2081463583016914</v>
      </c>
    </row>
    <row r="27" spans="8:23" ht="21.75" customHeight="1">
      <c r="H27" s="526"/>
      <c r="I27" s="527" t="str">
        <f>IAB!B11</f>
        <v>中華圏</v>
      </c>
      <c r="J27" s="1508">
        <f t="shared" si="2"/>
        <v>1</v>
      </c>
      <c r="K27" s="605"/>
      <c r="L27" s="605"/>
      <c r="M27" s="606"/>
      <c r="N27" s="1482">
        <f t="shared" si="2"/>
        <v>1.0666</v>
      </c>
      <c r="O27" s="1482">
        <f t="shared" si="2"/>
        <v>1.037111111111111</v>
      </c>
      <c r="P27" s="1482">
        <f t="shared" si="2"/>
        <v>1.0526315789473684</v>
      </c>
      <c r="Q27" s="608">
        <f t="shared" si="3"/>
        <v>1.147682979644868</v>
      </c>
      <c r="R27" s="659">
        <f t="shared" si="3"/>
        <v>1.2312987608994952</v>
      </c>
      <c r="S27" s="877"/>
      <c r="T27" s="1319"/>
      <c r="U27" s="609">
        <f t="shared" si="3"/>
        <v>1.1882798573975044</v>
      </c>
      <c r="V27" s="609">
        <f t="shared" si="3"/>
        <v>1.1421928536465982</v>
      </c>
      <c r="W27" s="609">
        <f t="shared" si="3"/>
        <v>1.166316771635176</v>
      </c>
    </row>
    <row r="28" spans="8:23" ht="21.75" customHeight="1" thickBot="1">
      <c r="H28" s="535"/>
      <c r="I28" s="536" t="str">
        <f>IAB!B12</f>
        <v>直接輸出</v>
      </c>
      <c r="J28" s="1509">
        <f t="shared" si="2"/>
        <v>1</v>
      </c>
      <c r="K28" s="610"/>
      <c r="L28" s="610"/>
      <c r="M28" s="611"/>
      <c r="N28" s="1484">
        <f t="shared" si="2"/>
        <v>0.9375</v>
      </c>
      <c r="O28" s="1484">
        <f t="shared" si="2"/>
        <v>1.0416666666666667</v>
      </c>
      <c r="P28" s="1484">
        <f t="shared" si="2"/>
        <v>1</v>
      </c>
      <c r="Q28" s="613">
        <f t="shared" si="3"/>
        <v>0.5681341939026096</v>
      </c>
      <c r="R28" s="660">
        <f t="shared" si="3"/>
        <v>1.0904805065782537</v>
      </c>
      <c r="S28" s="850"/>
      <c r="T28" s="1320"/>
      <c r="U28" s="614">
        <f t="shared" si="3"/>
        <v>0.7763975155279503</v>
      </c>
      <c r="V28" s="614">
        <f t="shared" si="3"/>
        <v>1.594387755102041</v>
      </c>
      <c r="W28" s="614">
        <f t="shared" si="3"/>
        <v>1.1428571428571428</v>
      </c>
    </row>
    <row r="29" spans="8:23" ht="21.75" customHeight="1" thickBot="1" thickTop="1">
      <c r="H29" s="34" t="s">
        <v>13</v>
      </c>
      <c r="I29" s="35"/>
      <c r="J29" s="900">
        <f t="shared" si="2"/>
        <v>1</v>
      </c>
      <c r="K29" s="412"/>
      <c r="L29" s="412"/>
      <c r="M29" s="413"/>
      <c r="N29" s="982">
        <f t="shared" si="2"/>
        <v>1.0502258064516128</v>
      </c>
      <c r="O29" s="982">
        <f t="shared" si="2"/>
        <v>1.0121369863013698</v>
      </c>
      <c r="P29" s="982">
        <f t="shared" si="2"/>
        <v>1.0296296296296297</v>
      </c>
      <c r="Q29" s="1061">
        <f t="shared" si="3"/>
        <v>1.0719132445928645</v>
      </c>
      <c r="R29" s="1307">
        <f t="shared" si="3"/>
        <v>1.144549401924515</v>
      </c>
      <c r="S29" s="855"/>
      <c r="T29" s="1321"/>
      <c r="U29" s="1063">
        <f t="shared" si="3"/>
        <v>1.1090785215465848</v>
      </c>
      <c r="V29" s="1063">
        <f t="shared" si="3"/>
        <v>1.1164062736091385</v>
      </c>
      <c r="W29" s="1063">
        <f t="shared" si="3"/>
        <v>1.1129615988213817</v>
      </c>
    </row>
    <row r="30" spans="8:23" ht="15" customHeight="1" thickBot="1">
      <c r="H30" s="36"/>
      <c r="I30" s="36"/>
      <c r="J30" s="68"/>
      <c r="K30" s="68"/>
      <c r="L30" s="68"/>
      <c r="M30" s="68"/>
      <c r="N30" s="979"/>
      <c r="O30" s="979"/>
      <c r="P30" s="979"/>
      <c r="Q30" s="8"/>
      <c r="R30" s="8"/>
      <c r="S30" s="8"/>
      <c r="T30" s="8"/>
      <c r="U30" s="8"/>
      <c r="V30" s="8"/>
      <c r="W30" s="8"/>
    </row>
    <row r="31" spans="8:23" ht="21.75" customHeight="1" thickBot="1">
      <c r="H31" s="1841" t="s">
        <v>14</v>
      </c>
      <c r="I31" s="1862"/>
      <c r="J31" s="176" t="str">
        <f>'全社連結PL'!J34</f>
        <v>第1</v>
      </c>
      <c r="K31" s="161" t="str">
        <f>'全社連結PL'!K34</f>
        <v>第2</v>
      </c>
      <c r="L31" s="177" t="str">
        <f>'全社連結PL'!L34</f>
        <v>第3</v>
      </c>
      <c r="M31" s="136" t="str">
        <f>'全社連結PL'!M34</f>
        <v>第4</v>
      </c>
      <c r="N31" s="136" t="str">
        <f>'全社連結PL'!N34</f>
        <v>上期</v>
      </c>
      <c r="O31" s="135" t="str">
        <f>'全社連結PL'!O34</f>
        <v>下期</v>
      </c>
      <c r="P31" s="136" t="s">
        <v>84</v>
      </c>
      <c r="Q31" s="182" t="str">
        <f>'全社連結PL'!Q51</f>
        <v>第1</v>
      </c>
      <c r="R31" s="179" t="str">
        <f>'全社連結PL'!R51</f>
        <v>第2</v>
      </c>
      <c r="S31" s="180" t="str">
        <f>'全社連結PL'!S51</f>
        <v>第3</v>
      </c>
      <c r="T31" s="181" t="str">
        <f>'全社連結PL'!T51</f>
        <v>第4</v>
      </c>
      <c r="U31" s="7" t="str">
        <f>'全社連結PL'!U51</f>
        <v>上期</v>
      </c>
      <c r="V31" s="7" t="str">
        <f>'全社連結PL'!V51</f>
        <v>下期</v>
      </c>
      <c r="W31" s="7" t="str">
        <f>'全社連結PL'!W51</f>
        <v>通期</v>
      </c>
    </row>
    <row r="32" spans="8:23" ht="21.75" customHeight="1" thickBot="1" thickTop="1">
      <c r="H32" s="77" t="s">
        <v>5</v>
      </c>
      <c r="I32" s="78"/>
      <c r="J32" s="1533">
        <f>+C16/J16</f>
        <v>1</v>
      </c>
      <c r="K32" s="412"/>
      <c r="L32" s="412"/>
      <c r="M32" s="416"/>
      <c r="N32" s="1490">
        <f>+G16/N16</f>
        <v>1.278</v>
      </c>
      <c r="O32" s="1489">
        <f>+H16/O16</f>
        <v>1.0332</v>
      </c>
      <c r="P32" s="1489">
        <f>+I16/P16</f>
        <v>1.125</v>
      </c>
      <c r="Q32" s="414">
        <f aca="true" t="shared" si="4" ref="Q32:W32">+C16/Q16</f>
        <v>0.7780656303972366</v>
      </c>
      <c r="R32" s="474">
        <f t="shared" si="4"/>
        <v>1.115257958287596</v>
      </c>
      <c r="S32" s="1305"/>
      <c r="T32" s="1306"/>
      <c r="U32" s="414">
        <f t="shared" si="4"/>
        <v>0.9265345577573707</v>
      </c>
      <c r="V32" s="414">
        <f t="shared" si="4"/>
        <v>3.0424028268551235</v>
      </c>
      <c r="W32" s="1786">
        <f t="shared" si="4"/>
        <v>1.5421521590130227</v>
      </c>
    </row>
  </sheetData>
  <mergeCells count="19">
    <mergeCell ref="Q4:W4"/>
    <mergeCell ref="A5:B5"/>
    <mergeCell ref="Q2:W2"/>
    <mergeCell ref="Q3:W3"/>
    <mergeCell ref="J2:P2"/>
    <mergeCell ref="J3:P3"/>
    <mergeCell ref="A15:B15"/>
    <mergeCell ref="C4:I4"/>
    <mergeCell ref="J4:P4"/>
    <mergeCell ref="A2:B4"/>
    <mergeCell ref="C2:I2"/>
    <mergeCell ref="C3:I3"/>
    <mergeCell ref="Q19:W19"/>
    <mergeCell ref="Q20:W20"/>
    <mergeCell ref="H31:I31"/>
    <mergeCell ref="H21:I21"/>
    <mergeCell ref="J19:P19"/>
    <mergeCell ref="J20:P20"/>
    <mergeCell ref="H19:I20"/>
  </mergeCells>
  <printOptions/>
  <pageMargins left="0.35433070866141736" right="0.2755905511811024" top="0.64" bottom="0.1968503937007874" header="0.5118110236220472" footer="0.35433070866141736"/>
  <pageSetup horizontalDpi="600" verticalDpi="600" orientation="landscape" paperSize="9" scale="70" r:id="rId2"/>
  <headerFooter alignWithMargins="0">
    <oddFooter>&amp;C７&amp;R2012年度 第2四半期　データ集 HCB</oddFooter>
  </headerFooter>
  <ignoredErrors>
    <ignoredError sqref="X13:X17 G7:I7" formulaRange="1"/>
  </ignoredErrors>
  <drawing r:id="rId1"/>
</worksheet>
</file>

<file path=xl/worksheets/sheet8.xml><?xml version="1.0" encoding="utf-8"?>
<worksheet xmlns="http://schemas.openxmlformats.org/spreadsheetml/2006/main" xmlns:r="http://schemas.openxmlformats.org/officeDocument/2006/relationships">
  <sheetPr codeName="Sheet8"/>
  <dimension ref="A1:X35"/>
  <sheetViews>
    <sheetView zoomScale="75" zoomScaleNormal="75" zoomScaleSheetLayoutView="75" workbookViewId="0" topLeftCell="A1">
      <selection activeCell="A1" sqref="A1"/>
    </sheetView>
  </sheetViews>
  <sheetFormatPr defaultColWidth="9.00390625" defaultRowHeight="13.5"/>
  <cols>
    <col min="1" max="1" width="8.625" style="30" customWidth="1"/>
    <col min="2" max="2" width="9.625" style="30" customWidth="1"/>
    <col min="3" max="16" width="8.625" style="30" customWidth="1"/>
    <col min="17" max="17" width="10.375" style="30" bestFit="1" customWidth="1"/>
    <col min="18" max="20" width="8.625" style="30" customWidth="1"/>
    <col min="21" max="21" width="9.625" style="30" customWidth="1"/>
    <col min="22" max="23" width="8.625" style="30" customWidth="1"/>
    <col min="24" max="16384" width="9.00390625" style="30" customWidth="1"/>
  </cols>
  <sheetData>
    <row r="1" spans="1:23" s="28" customFormat="1" ht="21.75" customHeight="1" thickBot="1">
      <c r="A1" s="1610"/>
      <c r="B1" s="26"/>
      <c r="C1" s="26"/>
      <c r="D1" s="1608"/>
      <c r="E1" s="1608"/>
      <c r="F1" s="26"/>
      <c r="G1" s="26"/>
      <c r="H1" s="26"/>
      <c r="I1" s="26"/>
      <c r="J1" s="26"/>
      <c r="K1" s="26"/>
      <c r="L1" s="26"/>
      <c r="M1" s="26"/>
      <c r="N1" s="26"/>
      <c r="O1" s="26"/>
      <c r="P1" s="26"/>
      <c r="Q1" s="26"/>
      <c r="R1" s="26"/>
      <c r="S1" s="26"/>
      <c r="T1" s="26"/>
      <c r="U1" s="26"/>
      <c r="V1" s="26"/>
      <c r="W1" s="27" t="s">
        <v>0</v>
      </c>
    </row>
    <row r="2" spans="1:23" ht="21.75" customHeight="1">
      <c r="A2" s="1894" t="s">
        <v>133</v>
      </c>
      <c r="B2" s="1891"/>
      <c r="C2" s="1856" t="str">
        <f>'全社連結PL'!C2</f>
        <v>2012年度　</v>
      </c>
      <c r="D2" s="1857"/>
      <c r="E2" s="1857"/>
      <c r="F2" s="1857"/>
      <c r="G2" s="1857"/>
      <c r="H2" s="1857"/>
      <c r="I2" s="1868"/>
      <c r="J2" s="1850" t="str">
        <f>'全社連結PL'!J2</f>
        <v>2012年度</v>
      </c>
      <c r="K2" s="1851"/>
      <c r="L2" s="1851"/>
      <c r="M2" s="1851"/>
      <c r="N2" s="1851"/>
      <c r="O2" s="1851"/>
      <c r="P2" s="1852"/>
      <c r="Q2" s="1897" t="str">
        <f>'全社連結PL'!Q2</f>
        <v>2011年度</v>
      </c>
      <c r="R2" s="1897"/>
      <c r="S2" s="1897"/>
      <c r="T2" s="1897"/>
      <c r="U2" s="1897"/>
      <c r="V2" s="1897"/>
      <c r="W2" s="1898"/>
    </row>
    <row r="3" spans="1:23" ht="21.75" customHeight="1">
      <c r="A3" s="1892"/>
      <c r="B3" s="1893"/>
      <c r="C3" s="1859" t="str">
        <f>'全社連結PL'!C3</f>
        <v>上期実績及び見通し</v>
      </c>
      <c r="D3" s="1860"/>
      <c r="E3" s="1860"/>
      <c r="F3" s="1860"/>
      <c r="G3" s="1860"/>
      <c r="H3" s="1860"/>
      <c r="I3" s="1869"/>
      <c r="J3" s="1853" t="str">
        <f>'全社連結PL'!J3</f>
        <v>1Q実績及び前回見通し</v>
      </c>
      <c r="K3" s="1854"/>
      <c r="L3" s="1854"/>
      <c r="M3" s="1854"/>
      <c r="N3" s="1854"/>
      <c r="O3" s="1854"/>
      <c r="P3" s="1855"/>
      <c r="Q3" s="1899" t="str">
        <f>'全社連結PL'!Q3</f>
        <v>実績</v>
      </c>
      <c r="R3" s="1900"/>
      <c r="S3" s="1900"/>
      <c r="T3" s="1900"/>
      <c r="U3" s="1900"/>
      <c r="V3" s="1900"/>
      <c r="W3" s="1901"/>
    </row>
    <row r="4" spans="1:23" ht="21.75" customHeight="1" thickBot="1">
      <c r="A4" s="1892"/>
      <c r="B4" s="1893"/>
      <c r="C4" s="1879" t="str">
        <f>'全社連結PL'!$C$4</f>
        <v>(2012年10月30日発表)</v>
      </c>
      <c r="D4" s="1880"/>
      <c r="E4" s="1833"/>
      <c r="F4" s="1880"/>
      <c r="G4" s="1880"/>
      <c r="H4" s="1833"/>
      <c r="I4" s="1880"/>
      <c r="J4" s="1813" t="str">
        <f>IAB!$J$4</f>
        <v>(2012年7月30日発表)</v>
      </c>
      <c r="K4" s="1829"/>
      <c r="L4" s="1829"/>
      <c r="M4" s="1829"/>
      <c r="N4" s="1830"/>
      <c r="O4" s="1830"/>
      <c r="P4" s="1831"/>
      <c r="Q4" s="1895"/>
      <c r="R4" s="1895"/>
      <c r="S4" s="1882"/>
      <c r="T4" s="1895"/>
      <c r="U4" s="1895"/>
      <c r="V4" s="1882"/>
      <c r="W4" s="1896"/>
    </row>
    <row r="5" spans="1:23" ht="21.75" customHeight="1" thickBot="1">
      <c r="A5" s="1816" t="s">
        <v>10</v>
      </c>
      <c r="B5" s="1817"/>
      <c r="C5" s="882" t="str">
        <f>'全社連結PL'!C5</f>
        <v>第1A</v>
      </c>
      <c r="D5" s="113" t="str">
        <f>'全社連結PL'!D5</f>
        <v>第2A</v>
      </c>
      <c r="E5" s="114" t="str">
        <f>'全社連結PL'!E5</f>
        <v>第3E</v>
      </c>
      <c r="F5" s="57" t="str">
        <f>'全社連結PL'!F5</f>
        <v>第4E</v>
      </c>
      <c r="G5" s="9" t="str">
        <f>'全社連結PL'!G5</f>
        <v>上期A</v>
      </c>
      <c r="H5" s="58" t="str">
        <f>'全社連結PL'!H5</f>
        <v>下期E</v>
      </c>
      <c r="I5" s="10" t="str">
        <f>'全社連結PL'!I5</f>
        <v>通期E</v>
      </c>
      <c r="J5" s="886" t="str">
        <f>'全社連結PL'!J5</f>
        <v>第1A</v>
      </c>
      <c r="K5" s="134" t="str">
        <f>'全社連結PL'!K5</f>
        <v>第2E</v>
      </c>
      <c r="L5" s="132" t="str">
        <f>'全社連結PL'!L5</f>
        <v>第3E</v>
      </c>
      <c r="M5" s="134" t="str">
        <f>'全社連結PL'!M5</f>
        <v>第4E</v>
      </c>
      <c r="N5" s="135" t="str">
        <f>'全社連結PL'!N5</f>
        <v>上期E</v>
      </c>
      <c r="O5" s="135" t="str">
        <f>'全社連結PL'!O5</f>
        <v>下期E</v>
      </c>
      <c r="P5" s="136" t="str">
        <f>'全社連結PL'!P5</f>
        <v>通期E</v>
      </c>
      <c r="Q5" s="5" t="s">
        <v>33</v>
      </c>
      <c r="R5" s="2" t="s">
        <v>44</v>
      </c>
      <c r="S5" s="79" t="s">
        <v>35</v>
      </c>
      <c r="T5" s="6" t="s">
        <v>36</v>
      </c>
      <c r="U5" s="7" t="s">
        <v>34</v>
      </c>
      <c r="V5" s="7" t="s">
        <v>37</v>
      </c>
      <c r="W5" s="7" t="s">
        <v>38</v>
      </c>
    </row>
    <row r="6" spans="1:23" ht="21.75" customHeight="1" thickBot="1" thickTop="1">
      <c r="A6" s="524" t="str">
        <f>IAB!A6</f>
        <v>日本</v>
      </c>
      <c r="B6" s="525"/>
      <c r="C6" s="1203">
        <v>60.12</v>
      </c>
      <c r="D6" s="1291">
        <f>G6-C6</f>
        <v>105.59357027999977</v>
      </c>
      <c r="E6" s="1204"/>
      <c r="F6" s="1707"/>
      <c r="G6" s="1201">
        <v>165.71357027999977</v>
      </c>
      <c r="H6" s="1201">
        <v>264.2864297200002</v>
      </c>
      <c r="I6" s="1216">
        <v>430</v>
      </c>
      <c r="J6" s="864">
        <v>60.12</v>
      </c>
      <c r="K6" s="1191"/>
      <c r="L6" s="1191"/>
      <c r="M6" s="1192"/>
      <c r="N6" s="1513">
        <v>172</v>
      </c>
      <c r="O6" s="1513">
        <v>118</v>
      </c>
      <c r="P6" s="901">
        <v>290</v>
      </c>
      <c r="Q6" s="362">
        <v>62.517879279999995</v>
      </c>
      <c r="R6" s="350">
        <v>73.74574971</v>
      </c>
      <c r="S6" s="351">
        <v>75.95665424999999</v>
      </c>
      <c r="T6" s="352">
        <v>83.26190409000003</v>
      </c>
      <c r="U6" s="353">
        <v>136.26362899</v>
      </c>
      <c r="V6" s="353">
        <v>159.21855834000002</v>
      </c>
      <c r="W6" s="354">
        <v>295.48218733</v>
      </c>
    </row>
    <row r="7" spans="1:23" ht="21.75" customHeight="1">
      <c r="A7" s="137" t="str">
        <f>IAB!A7</f>
        <v>海外</v>
      </c>
      <c r="B7" s="551"/>
      <c r="C7" s="1205">
        <v>55.15</v>
      </c>
      <c r="D7" s="1292">
        <f aca="true" t="shared" si="0" ref="D7:D13">G7-C7</f>
        <v>33.71</v>
      </c>
      <c r="E7" s="1708"/>
      <c r="F7" s="1709"/>
      <c r="G7" s="1206">
        <f>SUM(G8:G12)</f>
        <v>88.86</v>
      </c>
      <c r="H7" s="1206">
        <f>SUM(H8:H12)</f>
        <v>71.14</v>
      </c>
      <c r="I7" s="1217">
        <f>SUM(I8:I12)</f>
        <v>160</v>
      </c>
      <c r="J7" s="865">
        <v>55.15</v>
      </c>
      <c r="K7" s="649"/>
      <c r="L7" s="649"/>
      <c r="M7" s="1193"/>
      <c r="N7" s="1514">
        <v>138</v>
      </c>
      <c r="O7" s="1514">
        <v>162</v>
      </c>
      <c r="P7" s="902">
        <v>300</v>
      </c>
      <c r="Q7" s="664">
        <v>59.43532633000001</v>
      </c>
      <c r="R7" s="651">
        <v>66.17193422999999</v>
      </c>
      <c r="S7" s="652">
        <v>57.53211654999999</v>
      </c>
      <c r="T7" s="653">
        <v>56.72775851</v>
      </c>
      <c r="U7" s="655">
        <v>125.60726056</v>
      </c>
      <c r="V7" s="655">
        <v>114.25987506</v>
      </c>
      <c r="W7" s="656">
        <v>239.86713562</v>
      </c>
    </row>
    <row r="8" spans="1:23" ht="21.75" customHeight="1">
      <c r="A8" s="543"/>
      <c r="B8" s="544" t="str">
        <f>IAB!B8</f>
        <v>米州</v>
      </c>
      <c r="C8" s="1293">
        <v>0</v>
      </c>
      <c r="D8" s="1294">
        <f t="shared" si="0"/>
        <v>0</v>
      </c>
      <c r="E8" s="1710"/>
      <c r="F8" s="1711"/>
      <c r="G8" s="1208">
        <v>0</v>
      </c>
      <c r="H8" s="1208">
        <v>0</v>
      </c>
      <c r="I8" s="1218">
        <v>0</v>
      </c>
      <c r="J8" s="1510">
        <v>0</v>
      </c>
      <c r="K8" s="641"/>
      <c r="L8" s="641"/>
      <c r="M8" s="1188"/>
      <c r="N8" s="1515">
        <v>0</v>
      </c>
      <c r="O8" s="1515">
        <v>0</v>
      </c>
      <c r="P8" s="1516">
        <v>0</v>
      </c>
      <c r="Q8" s="663">
        <v>0</v>
      </c>
      <c r="R8" s="643">
        <v>0</v>
      </c>
      <c r="S8" s="644">
        <v>0</v>
      </c>
      <c r="T8" s="645">
        <v>0</v>
      </c>
      <c r="U8" s="647">
        <v>0</v>
      </c>
      <c r="V8" s="647">
        <v>0</v>
      </c>
      <c r="W8" s="648">
        <v>0</v>
      </c>
    </row>
    <row r="9" spans="1:23" ht="21.75" customHeight="1">
      <c r="A9" s="526"/>
      <c r="B9" s="527" t="str">
        <f>IAB!B9</f>
        <v>欧州</v>
      </c>
      <c r="C9" s="1295">
        <v>0</v>
      </c>
      <c r="D9" s="1296">
        <f t="shared" si="0"/>
        <v>0</v>
      </c>
      <c r="E9" s="1712"/>
      <c r="F9" s="1713"/>
      <c r="G9" s="1210">
        <v>0</v>
      </c>
      <c r="H9" s="1210">
        <v>0</v>
      </c>
      <c r="I9" s="1219">
        <v>0</v>
      </c>
      <c r="J9" s="1511">
        <v>0</v>
      </c>
      <c r="K9" s="625"/>
      <c r="L9" s="625"/>
      <c r="M9" s="1189"/>
      <c r="N9" s="1517">
        <v>0</v>
      </c>
      <c r="O9" s="1517">
        <v>0</v>
      </c>
      <c r="P9" s="1518">
        <v>0</v>
      </c>
      <c r="Q9" s="661">
        <v>0</v>
      </c>
      <c r="R9" s="627">
        <v>0</v>
      </c>
      <c r="S9" s="628">
        <v>0</v>
      </c>
      <c r="T9" s="629">
        <v>0</v>
      </c>
      <c r="U9" s="631">
        <v>0</v>
      </c>
      <c r="V9" s="631">
        <v>0</v>
      </c>
      <c r="W9" s="632">
        <v>0</v>
      </c>
    </row>
    <row r="10" spans="1:23" ht="21.75" customHeight="1">
      <c r="A10" s="534"/>
      <c r="B10" s="527" t="str">
        <f>IAB!B10</f>
        <v>東南アジア他 </v>
      </c>
      <c r="C10" s="1295">
        <v>0</v>
      </c>
      <c r="D10" s="1296">
        <f t="shared" si="0"/>
        <v>0</v>
      </c>
      <c r="E10" s="1712"/>
      <c r="F10" s="1713"/>
      <c r="G10" s="1210">
        <v>0</v>
      </c>
      <c r="H10" s="1210">
        <v>0</v>
      </c>
      <c r="I10" s="1219">
        <v>0</v>
      </c>
      <c r="J10" s="1511">
        <v>0</v>
      </c>
      <c r="K10" s="625"/>
      <c r="L10" s="625"/>
      <c r="M10" s="1189"/>
      <c r="N10" s="1517">
        <v>0</v>
      </c>
      <c r="O10" s="1517">
        <v>0</v>
      </c>
      <c r="P10" s="1518">
        <v>0</v>
      </c>
      <c r="Q10" s="661">
        <v>0</v>
      </c>
      <c r="R10" s="627">
        <v>0</v>
      </c>
      <c r="S10" s="628">
        <v>0</v>
      </c>
      <c r="T10" s="629">
        <v>0</v>
      </c>
      <c r="U10" s="631">
        <v>0</v>
      </c>
      <c r="V10" s="631">
        <v>0</v>
      </c>
      <c r="W10" s="632">
        <v>0</v>
      </c>
    </row>
    <row r="11" spans="1:23" ht="21.75" customHeight="1">
      <c r="A11" s="526"/>
      <c r="B11" s="527" t="str">
        <f>IAB!B11</f>
        <v>中華圏</v>
      </c>
      <c r="C11" s="1295">
        <v>52.09</v>
      </c>
      <c r="D11" s="1296">
        <f t="shared" si="0"/>
        <v>30.269999999999996</v>
      </c>
      <c r="E11" s="1712"/>
      <c r="F11" s="1713"/>
      <c r="G11" s="1210">
        <v>82.36</v>
      </c>
      <c r="H11" s="1210">
        <v>62.64</v>
      </c>
      <c r="I11" s="1219">
        <v>145</v>
      </c>
      <c r="J11" s="1511">
        <v>52.09</v>
      </c>
      <c r="K11" s="625"/>
      <c r="L11" s="625"/>
      <c r="M11" s="1189"/>
      <c r="N11" s="1517">
        <v>131</v>
      </c>
      <c r="O11" s="1517">
        <v>149</v>
      </c>
      <c r="P11" s="1518">
        <v>280</v>
      </c>
      <c r="Q11" s="661">
        <v>56.833770750000006</v>
      </c>
      <c r="R11" s="627">
        <v>62.76358666</v>
      </c>
      <c r="S11" s="628">
        <v>54.105705659999984</v>
      </c>
      <c r="T11" s="629">
        <v>52.446830980000016</v>
      </c>
      <c r="U11" s="631">
        <v>119.59735741</v>
      </c>
      <c r="V11" s="631">
        <v>106.55253664</v>
      </c>
      <c r="W11" s="632">
        <v>226.14989405</v>
      </c>
    </row>
    <row r="12" spans="1:23" ht="21.75" customHeight="1" thickBot="1">
      <c r="A12" s="535"/>
      <c r="B12" s="536" t="str">
        <f>IAB!B12</f>
        <v>直接輸出</v>
      </c>
      <c r="C12" s="1297">
        <v>3.06</v>
      </c>
      <c r="D12" s="1298">
        <f t="shared" si="0"/>
        <v>3.44</v>
      </c>
      <c r="E12" s="1714"/>
      <c r="F12" s="1715"/>
      <c r="G12" s="1212">
        <v>6.5</v>
      </c>
      <c r="H12" s="1212">
        <v>8.5</v>
      </c>
      <c r="I12" s="1220">
        <v>15</v>
      </c>
      <c r="J12" s="1512">
        <v>3.06</v>
      </c>
      <c r="K12" s="633"/>
      <c r="L12" s="633"/>
      <c r="M12" s="1190"/>
      <c r="N12" s="1519">
        <v>7</v>
      </c>
      <c r="O12" s="1519">
        <v>13</v>
      </c>
      <c r="P12" s="1520">
        <v>20</v>
      </c>
      <c r="Q12" s="662">
        <v>2.60155558</v>
      </c>
      <c r="R12" s="635">
        <v>3.4083475699999997</v>
      </c>
      <c r="S12" s="636">
        <v>3.426410890000001</v>
      </c>
      <c r="T12" s="637">
        <v>4.2809275300000005</v>
      </c>
      <c r="U12" s="639">
        <v>6.00990315</v>
      </c>
      <c r="V12" s="639">
        <v>7.707338420000001</v>
      </c>
      <c r="W12" s="640">
        <v>13.71724157</v>
      </c>
    </row>
    <row r="13" spans="1:23" ht="21.75" customHeight="1" thickBot="1" thickTop="1">
      <c r="A13" s="34" t="s">
        <v>13</v>
      </c>
      <c r="B13" s="35"/>
      <c r="C13" s="1138">
        <v>115.27</v>
      </c>
      <c r="D13" s="1299">
        <f t="shared" si="0"/>
        <v>139.3035702799998</v>
      </c>
      <c r="E13" s="398"/>
      <c r="F13" s="399"/>
      <c r="G13" s="1214">
        <v>254.5735702799998</v>
      </c>
      <c r="H13" s="1214">
        <v>335.4264297200002</v>
      </c>
      <c r="I13" s="1221">
        <v>590</v>
      </c>
      <c r="J13" s="866">
        <v>115.27</v>
      </c>
      <c r="K13" s="355"/>
      <c r="L13" s="355"/>
      <c r="M13" s="1194"/>
      <c r="N13" s="1521">
        <v>310</v>
      </c>
      <c r="O13" s="1521">
        <v>280</v>
      </c>
      <c r="P13" s="903">
        <v>590</v>
      </c>
      <c r="Q13" s="363">
        <v>121.95320560999998</v>
      </c>
      <c r="R13" s="357">
        <v>139.91768394000002</v>
      </c>
      <c r="S13" s="358">
        <v>133.48877079999997</v>
      </c>
      <c r="T13" s="359">
        <v>139.98966260000003</v>
      </c>
      <c r="U13" s="360">
        <v>261.87088955</v>
      </c>
      <c r="V13" s="360">
        <v>273.4784334</v>
      </c>
      <c r="W13" s="361">
        <v>535.34932295</v>
      </c>
    </row>
    <row r="14" spans="1:23" s="119" customFormat="1" ht="13.5" customHeight="1" thickBot="1">
      <c r="A14" s="72"/>
      <c r="B14" s="72"/>
      <c r="C14" s="175"/>
      <c r="D14" s="175"/>
      <c r="E14" s="175"/>
      <c r="F14" s="175"/>
      <c r="G14" s="175"/>
      <c r="H14" s="175"/>
      <c r="I14" s="175"/>
      <c r="J14" s="162"/>
      <c r="K14" s="162"/>
      <c r="L14" s="162"/>
      <c r="M14" s="162"/>
      <c r="N14" s="162"/>
      <c r="O14" s="162"/>
      <c r="P14" s="162"/>
      <c r="Q14" s="162"/>
      <c r="R14" s="962"/>
      <c r="S14" s="962"/>
      <c r="T14" s="962"/>
      <c r="U14" s="962"/>
      <c r="V14" s="962"/>
      <c r="W14" s="962"/>
    </row>
    <row r="15" spans="1:23" ht="21.75" customHeight="1" thickBot="1">
      <c r="A15" s="1841" t="s">
        <v>14</v>
      </c>
      <c r="B15" s="1842"/>
      <c r="C15" s="61" t="str">
        <f>'全社連結PL'!C5</f>
        <v>第1A</v>
      </c>
      <c r="D15" s="178" t="str">
        <f>'全社連結PL'!D5</f>
        <v>第2A</v>
      </c>
      <c r="E15" s="894" t="str">
        <f>'全社連結PL'!E5</f>
        <v>第3E</v>
      </c>
      <c r="F15" s="10" t="str">
        <f>'全社連結PL'!F5</f>
        <v>第4E</v>
      </c>
      <c r="G15" s="9" t="s">
        <v>115</v>
      </c>
      <c r="H15" s="10" t="s">
        <v>113</v>
      </c>
      <c r="I15" s="9" t="s">
        <v>114</v>
      </c>
      <c r="J15" s="176" t="str">
        <f>'全社連結PL'!J28</f>
        <v>第1A</v>
      </c>
      <c r="K15" s="161" t="str">
        <f>'全社連結PL'!K28</f>
        <v>第2E</v>
      </c>
      <c r="L15" s="177" t="str">
        <f>'全社連結PL'!L28</f>
        <v>第3E</v>
      </c>
      <c r="M15" s="161" t="str">
        <f>'全社連結PL'!M28</f>
        <v>第4E</v>
      </c>
      <c r="N15" s="135" t="str">
        <f>'全社連結PL'!N28</f>
        <v>上期E</v>
      </c>
      <c r="O15" s="135" t="str">
        <f>'全社連結PL'!O28</f>
        <v>下期E</v>
      </c>
      <c r="P15" s="136" t="str">
        <f>'全社連結PL'!P28</f>
        <v>通期E</v>
      </c>
      <c r="Q15" s="189" t="s">
        <v>33</v>
      </c>
      <c r="R15" s="179" t="s">
        <v>44</v>
      </c>
      <c r="S15" s="180" t="s">
        <v>35</v>
      </c>
      <c r="T15" s="179" t="s">
        <v>36</v>
      </c>
      <c r="U15" s="150" t="s">
        <v>34</v>
      </c>
      <c r="V15" s="7" t="s">
        <v>37</v>
      </c>
      <c r="W15" s="84" t="s">
        <v>38</v>
      </c>
    </row>
    <row r="16" spans="1:23" ht="21.75" customHeight="1" thickTop="1">
      <c r="A16" s="38" t="s">
        <v>5</v>
      </c>
      <c r="B16" s="89"/>
      <c r="C16" s="1264">
        <v>-10.57</v>
      </c>
      <c r="D16" s="1300">
        <v>4.09</v>
      </c>
      <c r="E16" s="335"/>
      <c r="F16" s="347"/>
      <c r="G16" s="1250">
        <v>-6.48</v>
      </c>
      <c r="H16" s="1251">
        <v>1.48</v>
      </c>
      <c r="I16" s="1250">
        <v>-5</v>
      </c>
      <c r="J16" s="1474">
        <v>-10.57</v>
      </c>
      <c r="K16" s="335"/>
      <c r="L16" s="335"/>
      <c r="M16" s="347"/>
      <c r="N16" s="1505">
        <v>-10</v>
      </c>
      <c r="O16" s="1505">
        <v>-10</v>
      </c>
      <c r="P16" s="1506">
        <v>-20</v>
      </c>
      <c r="Q16" s="364">
        <v>-13.32</v>
      </c>
      <c r="R16" s="338">
        <v>-7.06</v>
      </c>
      <c r="S16" s="338">
        <v>-8.94</v>
      </c>
      <c r="T16" s="364">
        <v>-6.21</v>
      </c>
      <c r="U16" s="337">
        <v>-20.38</v>
      </c>
      <c r="V16" s="341">
        <v>-15.15</v>
      </c>
      <c r="W16" s="348">
        <v>-35.53</v>
      </c>
    </row>
    <row r="17" spans="1:23" ht="21.75" customHeight="1" thickBot="1">
      <c r="A17" s="90" t="s">
        <v>26</v>
      </c>
      <c r="B17" s="91"/>
      <c r="C17" s="1267" t="s">
        <v>68</v>
      </c>
      <c r="D17" s="1137">
        <f>D16/D13</f>
        <v>0.029360338660230394</v>
      </c>
      <c r="E17" s="165"/>
      <c r="F17" s="196"/>
      <c r="G17" s="967" t="s">
        <v>171</v>
      </c>
      <c r="H17" s="1136">
        <f>H16/H13</f>
        <v>0.004412293930551154</v>
      </c>
      <c r="I17" s="967" t="s">
        <v>171</v>
      </c>
      <c r="J17" s="1522" t="s">
        <v>68</v>
      </c>
      <c r="K17" s="307"/>
      <c r="L17" s="165"/>
      <c r="M17" s="196"/>
      <c r="N17" s="1534" t="s">
        <v>68</v>
      </c>
      <c r="O17" s="1534" t="s">
        <v>68</v>
      </c>
      <c r="P17" s="1535" t="s">
        <v>68</v>
      </c>
      <c r="Q17" s="197" t="s">
        <v>68</v>
      </c>
      <c r="R17" s="188" t="s">
        <v>68</v>
      </c>
      <c r="S17" s="188" t="s">
        <v>68</v>
      </c>
      <c r="T17" s="197" t="s">
        <v>68</v>
      </c>
      <c r="U17" s="187" t="s">
        <v>68</v>
      </c>
      <c r="V17" s="166" t="s">
        <v>68</v>
      </c>
      <c r="W17" s="198" t="s">
        <v>68</v>
      </c>
    </row>
    <row r="18" spans="17:23" ht="21.75" customHeight="1" thickBot="1">
      <c r="Q18" s="60"/>
      <c r="R18" s="60"/>
      <c r="S18" s="60"/>
      <c r="T18" s="60"/>
      <c r="U18" s="60"/>
      <c r="V18" s="60"/>
      <c r="W18" s="93" t="s">
        <v>15</v>
      </c>
    </row>
    <row r="19" spans="8:23" ht="21.75" customHeight="1">
      <c r="H19" s="1894" t="str">
        <f>A2</f>
        <v>その他事業</v>
      </c>
      <c r="I19" s="1891"/>
      <c r="J19" s="1818" t="str">
        <f>IAB!J19</f>
        <v>2012年度上期実績及び見通し　と　1Q実績及び前回見通しとの比較</v>
      </c>
      <c r="K19" s="1819"/>
      <c r="L19" s="1819"/>
      <c r="M19" s="1819"/>
      <c r="N19" s="1819"/>
      <c r="O19" s="1819"/>
      <c r="P19" s="1820"/>
      <c r="Q19" s="1876" t="str">
        <f>'全社連結PL'!Q32</f>
        <v>2012年度上期実績及び見通し　と　2011年度との比較</v>
      </c>
      <c r="R19" s="1877"/>
      <c r="S19" s="1877"/>
      <c r="T19" s="1877"/>
      <c r="U19" s="1877"/>
      <c r="V19" s="1877"/>
      <c r="W19" s="1878"/>
    </row>
    <row r="20" spans="8:23" ht="21.75" customHeight="1" thickBot="1">
      <c r="H20" s="1892"/>
      <c r="I20" s="1893"/>
      <c r="J20" s="1873" t="str">
        <f>'全社連結PL'!J33</f>
        <v>（10月30日発表値と7月30日発表値との比較）</v>
      </c>
      <c r="K20" s="1874"/>
      <c r="L20" s="1874"/>
      <c r="M20" s="1874"/>
      <c r="N20" s="1874"/>
      <c r="O20" s="1874"/>
      <c r="P20" s="1875"/>
      <c r="Q20" s="1881" t="str">
        <f>'全社連結PL'!Q33</f>
        <v>（10月30日発表値と前年実績との比較）</v>
      </c>
      <c r="R20" s="1882"/>
      <c r="S20" s="1882"/>
      <c r="T20" s="1882"/>
      <c r="U20" s="1882"/>
      <c r="V20" s="1882"/>
      <c r="W20" s="1883"/>
    </row>
    <row r="21" spans="8:23" ht="21.75" customHeight="1" thickBot="1">
      <c r="H21" s="1816" t="s">
        <v>10</v>
      </c>
      <c r="I21" s="1817"/>
      <c r="J21" s="1037" t="str">
        <f>'全社連結PL'!J34</f>
        <v>第1</v>
      </c>
      <c r="K21" s="890" t="str">
        <f>'全社連結PL'!K34</f>
        <v>第2</v>
      </c>
      <c r="L21" s="132" t="str">
        <f>'全社連結PL'!L34</f>
        <v>第3</v>
      </c>
      <c r="M21" s="1038" t="str">
        <f>'全社連結PL'!M34</f>
        <v>第4</v>
      </c>
      <c r="N21" s="897" t="str">
        <f>'全社連結PL'!N34</f>
        <v>上期</v>
      </c>
      <c r="O21" s="135" t="str">
        <f>'全社連結PL'!O34</f>
        <v>下期</v>
      </c>
      <c r="P21" s="136" t="str">
        <f>'全社連結PL'!P34</f>
        <v>通期</v>
      </c>
      <c r="Q21" s="108" t="str">
        <f>'全社連結PL'!Q34</f>
        <v>第1</v>
      </c>
      <c r="R21" s="184" t="str">
        <f>'全社連結PL'!R34</f>
        <v>第2</v>
      </c>
      <c r="S21" s="79" t="str">
        <f>'全社連結PL'!S34</f>
        <v>第3</v>
      </c>
      <c r="T21" s="109" t="str">
        <f>'全社連結PL'!T34</f>
        <v>第4</v>
      </c>
      <c r="U21" s="7" t="str">
        <f>'全社連結PL'!U34</f>
        <v>上期</v>
      </c>
      <c r="V21" s="7" t="str">
        <f>'全社連結PL'!V34</f>
        <v>下期</v>
      </c>
      <c r="W21" s="7" t="str">
        <f>'全社連結PL'!W34</f>
        <v>通期</v>
      </c>
    </row>
    <row r="22" spans="8:24" ht="21.75" customHeight="1" thickBot="1" thickTop="1">
      <c r="H22" s="524" t="str">
        <f>IAB!A6</f>
        <v>日本</v>
      </c>
      <c r="I22" s="525"/>
      <c r="J22" s="898">
        <f aca="true" t="shared" si="1" ref="J22:P23">+C6/J6</f>
        <v>1</v>
      </c>
      <c r="K22" s="601"/>
      <c r="L22" s="601"/>
      <c r="M22" s="602"/>
      <c r="N22" s="983">
        <f t="shared" si="1"/>
        <v>0.9634509899999987</v>
      </c>
      <c r="O22" s="980">
        <f t="shared" si="1"/>
        <v>2.239715506101697</v>
      </c>
      <c r="P22" s="1029">
        <f t="shared" si="1"/>
        <v>1.4827586206896552</v>
      </c>
      <c r="Q22" s="665">
        <f aca="true" t="shared" si="2" ref="Q22:W23">+C6/Q6</f>
        <v>0.9616449037040976</v>
      </c>
      <c r="R22" s="603">
        <f t="shared" si="2"/>
        <v>1.4318597437172866</v>
      </c>
      <c r="S22" s="1302"/>
      <c r="T22" s="1374"/>
      <c r="U22" s="665">
        <f t="shared" si="2"/>
        <v>1.2161247392887284</v>
      </c>
      <c r="V22" s="665">
        <f t="shared" si="2"/>
        <v>1.6598971406061545</v>
      </c>
      <c r="W22" s="604">
        <f t="shared" si="2"/>
        <v>1.4552484665336798</v>
      </c>
      <c r="X22" s="45"/>
    </row>
    <row r="23" spans="8:24" ht="21.75" customHeight="1">
      <c r="H23" s="137" t="str">
        <f>IAB!A7</f>
        <v>海外</v>
      </c>
      <c r="I23" s="551"/>
      <c r="J23" s="899">
        <f t="shared" si="1"/>
        <v>1</v>
      </c>
      <c r="K23" s="675"/>
      <c r="L23" s="675"/>
      <c r="M23" s="621"/>
      <c r="N23" s="984">
        <f t="shared" si="1"/>
        <v>0.6439130434782608</v>
      </c>
      <c r="O23" s="984">
        <f t="shared" si="1"/>
        <v>0.4391358024691358</v>
      </c>
      <c r="P23" s="984">
        <f t="shared" si="1"/>
        <v>0.5333333333333333</v>
      </c>
      <c r="Q23" s="623">
        <f t="shared" si="2"/>
        <v>0.9278993387500425</v>
      </c>
      <c r="R23" s="622">
        <f t="shared" si="2"/>
        <v>0.5094304767158686</v>
      </c>
      <c r="S23" s="620"/>
      <c r="T23" s="1375"/>
      <c r="U23" s="623">
        <f t="shared" si="2"/>
        <v>0.7074431812606359</v>
      </c>
      <c r="V23" s="623">
        <f t="shared" si="2"/>
        <v>0.622615769207196</v>
      </c>
      <c r="W23" s="624">
        <f t="shared" si="2"/>
        <v>0.6670359388185368</v>
      </c>
      <c r="X23" s="45"/>
    </row>
    <row r="24" spans="8:23" ht="21.75" customHeight="1">
      <c r="H24" s="543"/>
      <c r="I24" s="544" t="str">
        <f>IAB!B8</f>
        <v>米州</v>
      </c>
      <c r="J24" s="1524" t="s">
        <v>68</v>
      </c>
      <c r="K24" s="673"/>
      <c r="L24" s="673"/>
      <c r="M24" s="674"/>
      <c r="N24" s="1538" t="s">
        <v>68</v>
      </c>
      <c r="O24" s="1538" t="s">
        <v>68</v>
      </c>
      <c r="P24" s="1527" t="s">
        <v>68</v>
      </c>
      <c r="Q24" s="1371" t="s">
        <v>68</v>
      </c>
      <c r="R24" s="1372" t="s">
        <v>68</v>
      </c>
      <c r="S24" s="851"/>
      <c r="T24" s="852"/>
      <c r="U24" s="1371" t="s">
        <v>68</v>
      </c>
      <c r="V24" s="1371" t="s">
        <v>68</v>
      </c>
      <c r="W24" s="1373" t="s">
        <v>68</v>
      </c>
    </row>
    <row r="25" spans="8:23" ht="21.75" customHeight="1">
      <c r="H25" s="526"/>
      <c r="I25" s="527" t="str">
        <f>IAB!B9</f>
        <v>欧州</v>
      </c>
      <c r="J25" s="1525" t="s">
        <v>68</v>
      </c>
      <c r="K25" s="666"/>
      <c r="L25" s="666"/>
      <c r="M25" s="667"/>
      <c r="N25" s="1539" t="s">
        <v>68</v>
      </c>
      <c r="O25" s="1539" t="s">
        <v>68</v>
      </c>
      <c r="P25" s="1528" t="s">
        <v>68</v>
      </c>
      <c r="Q25" s="668" t="s">
        <v>68</v>
      </c>
      <c r="R25" s="669" t="s">
        <v>68</v>
      </c>
      <c r="S25" s="848"/>
      <c r="T25" s="849"/>
      <c r="U25" s="668" t="s">
        <v>68</v>
      </c>
      <c r="V25" s="668" t="s">
        <v>68</v>
      </c>
      <c r="W25" s="670" t="s">
        <v>68</v>
      </c>
    </row>
    <row r="26" spans="8:23" ht="21.75" customHeight="1">
      <c r="H26" s="534"/>
      <c r="I26" s="527" t="str">
        <f>IAB!B10</f>
        <v>東南アジア他 </v>
      </c>
      <c r="J26" s="1525" t="s">
        <v>68</v>
      </c>
      <c r="K26" s="666"/>
      <c r="L26" s="666"/>
      <c r="M26" s="667"/>
      <c r="N26" s="1539" t="s">
        <v>68</v>
      </c>
      <c r="O26" s="1539" t="s">
        <v>68</v>
      </c>
      <c r="P26" s="1528" t="s">
        <v>68</v>
      </c>
      <c r="Q26" s="668" t="s">
        <v>68</v>
      </c>
      <c r="R26" s="669" t="s">
        <v>68</v>
      </c>
      <c r="S26" s="848"/>
      <c r="T26" s="849"/>
      <c r="U26" s="668" t="s">
        <v>68</v>
      </c>
      <c r="V26" s="668" t="s">
        <v>68</v>
      </c>
      <c r="W26" s="670" t="s">
        <v>68</v>
      </c>
    </row>
    <row r="27" spans="8:23" ht="21.75" customHeight="1">
      <c r="H27" s="526"/>
      <c r="I27" s="527" t="str">
        <f>IAB!B11</f>
        <v>中華圏</v>
      </c>
      <c r="J27" s="1536">
        <f>+C11/J11</f>
        <v>1</v>
      </c>
      <c r="K27" s="605"/>
      <c r="L27" s="605"/>
      <c r="M27" s="671"/>
      <c r="N27" s="1483">
        <f aca="true" t="shared" si="3" ref="N27:P28">+G11/N11</f>
        <v>0.6287022900763358</v>
      </c>
      <c r="O27" s="1483">
        <f t="shared" si="3"/>
        <v>0.4204026845637584</v>
      </c>
      <c r="P27" s="1482">
        <f t="shared" si="3"/>
        <v>0.5178571428571429</v>
      </c>
      <c r="Q27" s="608">
        <f aca="true" t="shared" si="4" ref="Q27:R29">+C11/Q11</f>
        <v>0.9165325353676274</v>
      </c>
      <c r="R27" s="607">
        <f t="shared" si="4"/>
        <v>0.48228601344880495</v>
      </c>
      <c r="S27" s="605"/>
      <c r="T27" s="671"/>
      <c r="U27" s="608">
        <f aca="true" t="shared" si="5" ref="U27:W29">+G11/U11</f>
        <v>0.6886439782917274</v>
      </c>
      <c r="V27" s="608">
        <f t="shared" si="5"/>
        <v>0.5878790123189319</v>
      </c>
      <c r="W27" s="609">
        <f t="shared" si="5"/>
        <v>0.6411676671753895</v>
      </c>
    </row>
    <row r="28" spans="8:23" ht="21.75" customHeight="1" thickBot="1">
      <c r="H28" s="535"/>
      <c r="I28" s="536" t="str">
        <f>IAB!B12</f>
        <v>直接輸出</v>
      </c>
      <c r="J28" s="1537">
        <f>+C12/J12</f>
        <v>1</v>
      </c>
      <c r="K28" s="610"/>
      <c r="L28" s="610"/>
      <c r="M28" s="672"/>
      <c r="N28" s="1529">
        <f t="shared" si="3"/>
        <v>0.9285714285714286</v>
      </c>
      <c r="O28" s="1529">
        <f t="shared" si="3"/>
        <v>0.6538461538461539</v>
      </c>
      <c r="P28" s="1529">
        <f t="shared" si="3"/>
        <v>0.75</v>
      </c>
      <c r="Q28" s="613">
        <f t="shared" si="4"/>
        <v>1.17621934488903</v>
      </c>
      <c r="R28" s="612">
        <f t="shared" si="4"/>
        <v>1.009286737737255</v>
      </c>
      <c r="S28" s="610"/>
      <c r="T28" s="1376"/>
      <c r="U28" s="613">
        <f t="shared" si="5"/>
        <v>1.081548210972418</v>
      </c>
      <c r="V28" s="613">
        <f t="shared" si="5"/>
        <v>1.1028450467340447</v>
      </c>
      <c r="W28" s="614">
        <f t="shared" si="5"/>
        <v>1.0935143136070031</v>
      </c>
    </row>
    <row r="29" spans="8:23" ht="21.75" customHeight="1" thickBot="1" thickTop="1">
      <c r="H29" s="34" t="s">
        <v>13</v>
      </c>
      <c r="I29" s="35"/>
      <c r="J29" s="900">
        <f aca="true" t="shared" si="6" ref="J29:O29">+C13/J13</f>
        <v>1</v>
      </c>
      <c r="K29" s="412"/>
      <c r="L29" s="412"/>
      <c r="M29" s="413"/>
      <c r="N29" s="985">
        <f t="shared" si="6"/>
        <v>0.8212050654193542</v>
      </c>
      <c r="O29" s="982">
        <f t="shared" si="6"/>
        <v>1.1979515347142864</v>
      </c>
      <c r="P29" s="1030">
        <f>+I13/P13</f>
        <v>1</v>
      </c>
      <c r="Q29" s="1061">
        <f t="shared" si="4"/>
        <v>0.9451986064936043</v>
      </c>
      <c r="R29" s="1062">
        <f t="shared" si="4"/>
        <v>0.9956108931858566</v>
      </c>
      <c r="S29" s="412"/>
      <c r="T29" s="416"/>
      <c r="U29" s="1061">
        <f t="shared" si="5"/>
        <v>0.972133904297114</v>
      </c>
      <c r="V29" s="1061">
        <f t="shared" si="5"/>
        <v>1.2265187625577507</v>
      </c>
      <c r="W29" s="1063">
        <f t="shared" si="5"/>
        <v>1.1020841433941708</v>
      </c>
    </row>
    <row r="30" spans="8:23" ht="15" customHeight="1" thickBot="1">
      <c r="H30" s="36"/>
      <c r="I30" s="36"/>
      <c r="J30" s="68"/>
      <c r="K30" s="68"/>
      <c r="L30" s="68"/>
      <c r="M30" s="68"/>
      <c r="N30" s="979"/>
      <c r="O30" s="979"/>
      <c r="P30" s="979"/>
      <c r="Q30" s="8"/>
      <c r="R30" s="8"/>
      <c r="S30" s="8"/>
      <c r="T30" s="8"/>
      <c r="U30" s="8"/>
      <c r="V30" s="8"/>
      <c r="W30" s="8"/>
    </row>
    <row r="31" spans="8:23" ht="21.75" customHeight="1" thickBot="1">
      <c r="H31" s="1841" t="s">
        <v>14</v>
      </c>
      <c r="I31" s="1862"/>
      <c r="J31" s="176" t="s">
        <v>91</v>
      </c>
      <c r="K31" s="161" t="s">
        <v>93</v>
      </c>
      <c r="L31" s="177" t="s">
        <v>94</v>
      </c>
      <c r="M31" s="136" t="s">
        <v>95</v>
      </c>
      <c r="N31" s="135" t="s">
        <v>96</v>
      </c>
      <c r="O31" s="135" t="s">
        <v>97</v>
      </c>
      <c r="P31" s="136" t="s">
        <v>84</v>
      </c>
      <c r="Q31" s="182" t="s">
        <v>91</v>
      </c>
      <c r="R31" s="179" t="s">
        <v>93</v>
      </c>
      <c r="S31" s="180" t="s">
        <v>94</v>
      </c>
      <c r="T31" s="181" t="s">
        <v>95</v>
      </c>
      <c r="U31" s="7" t="s">
        <v>96</v>
      </c>
      <c r="V31" s="7" t="s">
        <v>97</v>
      </c>
      <c r="W31" s="84" t="s">
        <v>84</v>
      </c>
    </row>
    <row r="32" spans="8:23" ht="21.75" customHeight="1" thickBot="1" thickTop="1">
      <c r="H32" s="77" t="s">
        <v>5</v>
      </c>
      <c r="I32" s="78"/>
      <c r="J32" s="1530" t="s">
        <v>68</v>
      </c>
      <c r="K32" s="503"/>
      <c r="L32" s="237"/>
      <c r="M32" s="407"/>
      <c r="N32" s="1540" t="s">
        <v>68</v>
      </c>
      <c r="O32" s="1540" t="s">
        <v>68</v>
      </c>
      <c r="P32" s="1540" t="s">
        <v>68</v>
      </c>
      <c r="Q32" s="404" t="s">
        <v>68</v>
      </c>
      <c r="R32" s="476" t="s">
        <v>68</v>
      </c>
      <c r="S32" s="237"/>
      <c r="T32" s="407"/>
      <c r="U32" s="404" t="s">
        <v>68</v>
      </c>
      <c r="V32" s="404" t="s">
        <v>68</v>
      </c>
      <c r="W32" s="120" t="s">
        <v>68</v>
      </c>
    </row>
    <row r="34" ht="13.5">
      <c r="H34" s="28"/>
    </row>
    <row r="35" ht="13.5">
      <c r="H35" s="28"/>
    </row>
  </sheetData>
  <mergeCells count="19">
    <mergeCell ref="Q4:W4"/>
    <mergeCell ref="A5:B5"/>
    <mergeCell ref="Q2:W2"/>
    <mergeCell ref="Q3:W3"/>
    <mergeCell ref="J2:P2"/>
    <mergeCell ref="J3:P3"/>
    <mergeCell ref="A15:B15"/>
    <mergeCell ref="C4:I4"/>
    <mergeCell ref="J4:P4"/>
    <mergeCell ref="A2:B4"/>
    <mergeCell ref="C2:I2"/>
    <mergeCell ref="C3:I3"/>
    <mergeCell ref="Q19:W19"/>
    <mergeCell ref="Q20:W20"/>
    <mergeCell ref="H31:I31"/>
    <mergeCell ref="H21:I21"/>
    <mergeCell ref="J19:P19"/>
    <mergeCell ref="J20:P20"/>
    <mergeCell ref="H19:I20"/>
  </mergeCells>
  <printOptions/>
  <pageMargins left="0.35433070866141736" right="0.2755905511811024" top="0.53" bottom="0.1968503937007874" header="0.33" footer="0.35433070866141736"/>
  <pageSetup horizontalDpi="600" verticalDpi="600" orientation="landscape" paperSize="9" scale="70" r:id="rId2"/>
  <headerFooter alignWithMargins="0">
    <oddFooter>&amp;C８
&amp;R2012年度 第2四半期　データ集 その他</oddFooter>
  </headerFooter>
  <ignoredErrors>
    <ignoredError sqref="G7:I7" formulaRange="1"/>
  </ignoredErrors>
  <drawing r:id="rId1"/>
</worksheet>
</file>

<file path=xl/worksheets/sheet9.xml><?xml version="1.0" encoding="utf-8"?>
<worksheet xmlns="http://schemas.openxmlformats.org/spreadsheetml/2006/main" xmlns:r="http://schemas.openxmlformats.org/officeDocument/2006/relationships">
  <sheetPr codeName="Sheet9"/>
  <dimension ref="A1:X32"/>
  <sheetViews>
    <sheetView zoomScale="75" zoomScaleNormal="75" workbookViewId="0" topLeftCell="A1">
      <selection activeCell="A1" sqref="A1"/>
    </sheetView>
  </sheetViews>
  <sheetFormatPr defaultColWidth="9.00390625" defaultRowHeight="13.5"/>
  <cols>
    <col min="1" max="1" width="8.625" style="30" customWidth="1"/>
    <col min="2" max="2" width="9.625" style="30" customWidth="1"/>
    <col min="3" max="16" width="8.625" style="30" customWidth="1"/>
    <col min="17" max="17" width="10.375" style="30" bestFit="1" customWidth="1"/>
    <col min="18" max="20" width="8.625" style="30" customWidth="1"/>
    <col min="21" max="21" width="9.625" style="30" customWidth="1"/>
    <col min="22" max="23" width="8.625" style="30" customWidth="1"/>
    <col min="24" max="16384" width="9.00390625" style="30" customWidth="1"/>
  </cols>
  <sheetData>
    <row r="1" spans="1:23" s="28" customFormat="1" ht="21.75" customHeight="1" thickBot="1">
      <c r="A1" s="1610"/>
      <c r="B1" s="26"/>
      <c r="C1" s="26"/>
      <c r="D1" s="1608"/>
      <c r="E1" s="1608"/>
      <c r="F1" s="26"/>
      <c r="G1" s="26"/>
      <c r="H1" s="26"/>
      <c r="I1" s="26"/>
      <c r="J1" s="26"/>
      <c r="K1" s="26"/>
      <c r="L1" s="26"/>
      <c r="M1" s="26"/>
      <c r="N1" s="26"/>
      <c r="O1" s="26"/>
      <c r="P1" s="26"/>
      <c r="Q1" s="26"/>
      <c r="R1" s="26"/>
      <c r="S1" s="26"/>
      <c r="T1" s="26"/>
      <c r="U1" s="26"/>
      <c r="V1" s="26"/>
      <c r="W1" s="27" t="s">
        <v>0</v>
      </c>
    </row>
    <row r="2" spans="1:23" ht="21.75" customHeight="1">
      <c r="A2" s="1894" t="s">
        <v>134</v>
      </c>
      <c r="B2" s="1891"/>
      <c r="C2" s="1856" t="str">
        <f>'全社連結PL'!C2</f>
        <v>2012年度　</v>
      </c>
      <c r="D2" s="1857"/>
      <c r="E2" s="1857"/>
      <c r="F2" s="1857"/>
      <c r="G2" s="1857"/>
      <c r="H2" s="1857"/>
      <c r="I2" s="1885"/>
      <c r="J2" s="1851" t="str">
        <f>'全社連結PL'!J2</f>
        <v>2012年度</v>
      </c>
      <c r="K2" s="1851"/>
      <c r="L2" s="1851"/>
      <c r="M2" s="1851"/>
      <c r="N2" s="1851"/>
      <c r="O2" s="1851"/>
      <c r="P2" s="1852"/>
      <c r="Q2" s="1910" t="str">
        <f>'全社連結PL'!Q2</f>
        <v>2011年度</v>
      </c>
      <c r="R2" s="1897"/>
      <c r="S2" s="1897"/>
      <c r="T2" s="1897"/>
      <c r="U2" s="1897"/>
      <c r="V2" s="1897"/>
      <c r="W2" s="1898"/>
    </row>
    <row r="3" spans="1:23" ht="21.75" customHeight="1">
      <c r="A3" s="1892"/>
      <c r="B3" s="1893"/>
      <c r="C3" s="1859" t="str">
        <f>'全社連結PL'!C3</f>
        <v>上期実績及び見通し</v>
      </c>
      <c r="D3" s="1860"/>
      <c r="E3" s="1860"/>
      <c r="F3" s="1860"/>
      <c r="G3" s="1860"/>
      <c r="H3" s="1860"/>
      <c r="I3" s="1886"/>
      <c r="J3" s="1912" t="str">
        <f>'全社連結PL'!J3</f>
        <v>1Q実績及び前回見通し</v>
      </c>
      <c r="K3" s="1854"/>
      <c r="L3" s="1854"/>
      <c r="M3" s="1854"/>
      <c r="N3" s="1854"/>
      <c r="O3" s="1854"/>
      <c r="P3" s="1855"/>
      <c r="Q3" s="1911" t="str">
        <f>'全社連結PL'!Q3</f>
        <v>実績</v>
      </c>
      <c r="R3" s="1900"/>
      <c r="S3" s="1900"/>
      <c r="T3" s="1900"/>
      <c r="U3" s="1900"/>
      <c r="V3" s="1900"/>
      <c r="W3" s="1901"/>
    </row>
    <row r="4" spans="1:23" ht="21.75" customHeight="1" thickBot="1">
      <c r="A4" s="1892"/>
      <c r="B4" s="1893"/>
      <c r="C4" s="1879" t="str">
        <f>'全社連結PL'!$C$4</f>
        <v>(2012年10月30日発表)</v>
      </c>
      <c r="D4" s="1880"/>
      <c r="E4" s="1833"/>
      <c r="F4" s="1880"/>
      <c r="G4" s="1833"/>
      <c r="H4" s="1833"/>
      <c r="I4" s="1834"/>
      <c r="J4" s="1908" t="str">
        <f>IAB!$J$4</f>
        <v>(2012年7月30日発表)</v>
      </c>
      <c r="K4" s="1829"/>
      <c r="L4" s="1829"/>
      <c r="M4" s="1829"/>
      <c r="N4" s="1830"/>
      <c r="O4" s="1830"/>
      <c r="P4" s="1831"/>
      <c r="Q4" s="1909"/>
      <c r="R4" s="1895"/>
      <c r="S4" s="1882"/>
      <c r="T4" s="1895"/>
      <c r="U4" s="1895"/>
      <c r="V4" s="1882"/>
      <c r="W4" s="1896"/>
    </row>
    <row r="5" spans="1:23" ht="21.75" customHeight="1" thickBot="1">
      <c r="A5" s="1816" t="s">
        <v>10</v>
      </c>
      <c r="B5" s="1817"/>
      <c r="C5" s="882" t="str">
        <f>'全社連結PL'!C5</f>
        <v>第1A</v>
      </c>
      <c r="D5" s="113" t="str">
        <f>'全社連結PL'!D5</f>
        <v>第2A</v>
      </c>
      <c r="E5" s="114" t="str">
        <f>'全社連結PL'!E5</f>
        <v>第3E</v>
      </c>
      <c r="F5" s="57" t="str">
        <f>'全社連結PL'!F5</f>
        <v>第4E</v>
      </c>
      <c r="G5" s="9" t="str">
        <f>'全社連結PL'!G5</f>
        <v>上期A</v>
      </c>
      <c r="H5" s="58" t="str">
        <f>'全社連結PL'!H5</f>
        <v>下期E</v>
      </c>
      <c r="I5" s="58" t="str">
        <f>'全社連結PL'!I5</f>
        <v>通期E</v>
      </c>
      <c r="J5" s="886" t="str">
        <f>'全社連結PL'!J5</f>
        <v>第1A</v>
      </c>
      <c r="K5" s="134" t="str">
        <f>'全社連結PL'!K5</f>
        <v>第2E</v>
      </c>
      <c r="L5" s="132" t="str">
        <f>'全社連結PL'!L5</f>
        <v>第3E</v>
      </c>
      <c r="M5" s="134" t="str">
        <f>'全社連結PL'!M5</f>
        <v>第4E</v>
      </c>
      <c r="N5" s="135" t="str">
        <f>'全社連結PL'!N5</f>
        <v>上期E</v>
      </c>
      <c r="O5" s="135" t="str">
        <f>'全社連結PL'!O5</f>
        <v>下期E</v>
      </c>
      <c r="P5" s="136" t="str">
        <f>'全社連結PL'!P5</f>
        <v>通期E</v>
      </c>
      <c r="Q5" s="92" t="s">
        <v>33</v>
      </c>
      <c r="R5" s="2" t="s">
        <v>44</v>
      </c>
      <c r="S5" s="79" t="s">
        <v>35</v>
      </c>
      <c r="T5" s="6" t="s">
        <v>36</v>
      </c>
      <c r="U5" s="7" t="s">
        <v>34</v>
      </c>
      <c r="V5" s="7" t="s">
        <v>37</v>
      </c>
      <c r="W5" s="7" t="s">
        <v>38</v>
      </c>
    </row>
    <row r="6" spans="1:23" ht="21.75" customHeight="1" thickBot="1" thickTop="1">
      <c r="A6" s="524" t="str">
        <f>IAB!A6</f>
        <v>日本</v>
      </c>
      <c r="B6" s="525"/>
      <c r="C6" s="1203">
        <v>12.92</v>
      </c>
      <c r="D6" s="1291">
        <f>G6-C6</f>
        <v>10.08</v>
      </c>
      <c r="E6" s="1204"/>
      <c r="F6" s="1707"/>
      <c r="G6" s="1201">
        <v>23</v>
      </c>
      <c r="H6" s="1201">
        <v>25.11</v>
      </c>
      <c r="I6" s="1216">
        <v>50</v>
      </c>
      <c r="J6" s="864">
        <v>12.92</v>
      </c>
      <c r="K6" s="1191"/>
      <c r="L6" s="1191"/>
      <c r="M6" s="1192"/>
      <c r="N6" s="1513">
        <v>25</v>
      </c>
      <c r="O6" s="1513">
        <v>30</v>
      </c>
      <c r="P6" s="901">
        <v>55</v>
      </c>
      <c r="Q6" s="362">
        <v>13</v>
      </c>
      <c r="R6" s="350">
        <v>13.14023807</v>
      </c>
      <c r="S6" s="351">
        <v>14.177999999999999</v>
      </c>
      <c r="T6" s="352">
        <v>11.99217760000017</v>
      </c>
      <c r="U6" s="353">
        <v>28</v>
      </c>
      <c r="V6" s="353">
        <v>26.17017760000017</v>
      </c>
      <c r="W6" s="479">
        <v>55</v>
      </c>
    </row>
    <row r="7" spans="1:23" ht="21.75" customHeight="1">
      <c r="A7" s="137" t="str">
        <f>IAB!A7</f>
        <v>海外</v>
      </c>
      <c r="B7" s="551"/>
      <c r="C7" s="1205">
        <v>3.14</v>
      </c>
      <c r="D7" s="1292">
        <f aca="true" t="shared" si="0" ref="D7:D13">G7-C7</f>
        <v>1.9099999999999997</v>
      </c>
      <c r="E7" s="1708"/>
      <c r="F7" s="1709"/>
      <c r="G7" s="1206">
        <f>SUM(G8:G12)</f>
        <v>5.05</v>
      </c>
      <c r="H7" s="1206">
        <f>SUM(H8:H12)</f>
        <v>5.13</v>
      </c>
      <c r="I7" s="1217">
        <f>SUM(I8:I12)</f>
        <v>10</v>
      </c>
      <c r="J7" s="865">
        <v>3.14</v>
      </c>
      <c r="K7" s="649"/>
      <c r="L7" s="649"/>
      <c r="M7" s="1193"/>
      <c r="N7" s="1514">
        <v>0</v>
      </c>
      <c r="O7" s="1514">
        <v>0</v>
      </c>
      <c r="P7" s="902">
        <v>0</v>
      </c>
      <c r="Q7" s="664">
        <v>3</v>
      </c>
      <c r="R7" s="651">
        <v>3.461824279999994</v>
      </c>
      <c r="S7" s="652">
        <v>2.36</v>
      </c>
      <c r="T7" s="653">
        <v>13.052864379999992</v>
      </c>
      <c r="U7" s="655">
        <v>5.36</v>
      </c>
      <c r="V7" s="655">
        <v>15.412864379999991</v>
      </c>
      <c r="W7" s="679">
        <v>20.77286437999999</v>
      </c>
    </row>
    <row r="8" spans="1:23" ht="21.75" customHeight="1">
      <c r="A8" s="543"/>
      <c r="B8" s="544" t="str">
        <f>IAB!B8</f>
        <v>米州</v>
      </c>
      <c r="C8" s="1293">
        <v>-0.01</v>
      </c>
      <c r="D8" s="1377">
        <f t="shared" si="0"/>
        <v>0.01</v>
      </c>
      <c r="E8" s="1710"/>
      <c r="F8" s="1711"/>
      <c r="G8" s="1208">
        <v>0</v>
      </c>
      <c r="H8" s="1208">
        <v>0</v>
      </c>
      <c r="I8" s="1218">
        <v>0</v>
      </c>
      <c r="J8" s="1510">
        <v>-0.01</v>
      </c>
      <c r="K8" s="641"/>
      <c r="L8" s="641"/>
      <c r="M8" s="1188"/>
      <c r="N8" s="1515">
        <v>0</v>
      </c>
      <c r="O8" s="1515">
        <v>0</v>
      </c>
      <c r="P8" s="1516">
        <v>0</v>
      </c>
      <c r="Q8" s="663">
        <v>0</v>
      </c>
      <c r="R8" s="643">
        <v>0</v>
      </c>
      <c r="S8" s="644">
        <v>0</v>
      </c>
      <c r="T8" s="645">
        <v>9.14</v>
      </c>
      <c r="U8" s="647">
        <v>0</v>
      </c>
      <c r="V8" s="647">
        <v>9.14</v>
      </c>
      <c r="W8" s="678">
        <v>9.14</v>
      </c>
    </row>
    <row r="9" spans="1:23" ht="21.75" customHeight="1">
      <c r="A9" s="526"/>
      <c r="B9" s="527" t="str">
        <f>IAB!B9</f>
        <v>欧州</v>
      </c>
      <c r="C9" s="1295">
        <v>0</v>
      </c>
      <c r="D9" s="1378">
        <f t="shared" si="0"/>
        <v>0</v>
      </c>
      <c r="E9" s="1712"/>
      <c r="F9" s="1713"/>
      <c r="G9" s="1210">
        <v>0</v>
      </c>
      <c r="H9" s="1210">
        <v>0</v>
      </c>
      <c r="I9" s="1219">
        <v>0</v>
      </c>
      <c r="J9" s="1511">
        <v>0</v>
      </c>
      <c r="K9" s="625"/>
      <c r="L9" s="625"/>
      <c r="M9" s="1189"/>
      <c r="N9" s="1517">
        <v>0</v>
      </c>
      <c r="O9" s="1517">
        <v>0</v>
      </c>
      <c r="P9" s="1518">
        <v>0</v>
      </c>
      <c r="Q9" s="661">
        <v>0</v>
      </c>
      <c r="R9" s="627">
        <v>0</v>
      </c>
      <c r="S9" s="628">
        <v>0</v>
      </c>
      <c r="T9" s="629">
        <v>0</v>
      </c>
      <c r="U9" s="631">
        <v>0</v>
      </c>
      <c r="V9" s="631">
        <v>0</v>
      </c>
      <c r="W9" s="676">
        <v>0</v>
      </c>
    </row>
    <row r="10" spans="1:23" ht="21.75" customHeight="1">
      <c r="A10" s="534"/>
      <c r="B10" s="527" t="str">
        <f>IAB!B10</f>
        <v>東南アジア他 </v>
      </c>
      <c r="C10" s="1295">
        <v>0</v>
      </c>
      <c r="D10" s="1378">
        <f t="shared" si="0"/>
        <v>0</v>
      </c>
      <c r="E10" s="1712"/>
      <c r="F10" s="1713"/>
      <c r="G10" s="1210">
        <v>0</v>
      </c>
      <c r="H10" s="1210">
        <v>0.18</v>
      </c>
      <c r="I10" s="1219">
        <v>0</v>
      </c>
      <c r="J10" s="1511">
        <v>0</v>
      </c>
      <c r="K10" s="625"/>
      <c r="L10" s="625"/>
      <c r="M10" s="1189"/>
      <c r="N10" s="1517">
        <v>0</v>
      </c>
      <c r="O10" s="1517">
        <v>0</v>
      </c>
      <c r="P10" s="1518">
        <v>0</v>
      </c>
      <c r="Q10" s="661">
        <v>0.13817572000000627</v>
      </c>
      <c r="R10" s="627">
        <v>1.1518242799999938</v>
      </c>
      <c r="S10" s="628">
        <v>0.71</v>
      </c>
      <c r="T10" s="629">
        <v>1.14</v>
      </c>
      <c r="U10" s="631">
        <v>1.29</v>
      </c>
      <c r="V10" s="631">
        <v>1.85</v>
      </c>
      <c r="W10" s="676">
        <v>3.14</v>
      </c>
    </row>
    <row r="11" spans="1:23" ht="21.75" customHeight="1">
      <c r="A11" s="526"/>
      <c r="B11" s="527" t="str">
        <f>IAB!B11</f>
        <v>中華圏</v>
      </c>
      <c r="C11" s="1295">
        <v>3.24</v>
      </c>
      <c r="D11" s="1378">
        <f t="shared" si="0"/>
        <v>1.8099999999999996</v>
      </c>
      <c r="E11" s="1712"/>
      <c r="F11" s="1713"/>
      <c r="G11" s="1210">
        <v>5.05</v>
      </c>
      <c r="H11" s="1210">
        <v>4.95</v>
      </c>
      <c r="I11" s="1219">
        <v>10</v>
      </c>
      <c r="J11" s="1511">
        <v>3.24</v>
      </c>
      <c r="K11" s="625"/>
      <c r="L11" s="625"/>
      <c r="M11" s="1189"/>
      <c r="N11" s="1517">
        <v>0</v>
      </c>
      <c r="O11" s="1517">
        <v>0</v>
      </c>
      <c r="P11" s="1518">
        <v>0</v>
      </c>
      <c r="Q11" s="661">
        <v>1.76</v>
      </c>
      <c r="R11" s="627">
        <v>2.31</v>
      </c>
      <c r="S11" s="628">
        <v>1.65</v>
      </c>
      <c r="T11" s="629">
        <v>2.7701059499999974</v>
      </c>
      <c r="U11" s="631">
        <v>4.07</v>
      </c>
      <c r="V11" s="631">
        <v>4.420105949999997</v>
      </c>
      <c r="W11" s="676">
        <v>8.490105949999997</v>
      </c>
    </row>
    <row r="12" spans="1:23" ht="21.75" customHeight="1" thickBot="1">
      <c r="A12" s="535"/>
      <c r="B12" s="536" t="str">
        <f>IAB!B12</f>
        <v>直接輸出</v>
      </c>
      <c r="C12" s="1297">
        <v>0</v>
      </c>
      <c r="D12" s="1379">
        <f t="shared" si="0"/>
        <v>0</v>
      </c>
      <c r="E12" s="1714"/>
      <c r="F12" s="1715"/>
      <c r="G12" s="1212">
        <v>0</v>
      </c>
      <c r="H12" s="1212">
        <v>0</v>
      </c>
      <c r="I12" s="1220">
        <v>0</v>
      </c>
      <c r="J12" s="1512">
        <v>0</v>
      </c>
      <c r="K12" s="633"/>
      <c r="L12" s="633"/>
      <c r="M12" s="1190"/>
      <c r="N12" s="1519">
        <v>0</v>
      </c>
      <c r="O12" s="1519">
        <v>0</v>
      </c>
      <c r="P12" s="1520">
        <v>0</v>
      </c>
      <c r="Q12" s="662">
        <v>0</v>
      </c>
      <c r="R12" s="635">
        <v>0</v>
      </c>
      <c r="S12" s="636">
        <v>0</v>
      </c>
      <c r="T12" s="637">
        <v>0.002758429999994405</v>
      </c>
      <c r="U12" s="639">
        <v>0</v>
      </c>
      <c r="V12" s="639">
        <v>0.002758429999994405</v>
      </c>
      <c r="W12" s="677">
        <v>0.002758429999994405</v>
      </c>
    </row>
    <row r="13" spans="1:23" ht="21.75" customHeight="1" thickBot="1" thickTop="1">
      <c r="A13" s="34" t="s">
        <v>13</v>
      </c>
      <c r="B13" s="35"/>
      <c r="C13" s="1138">
        <v>16.06</v>
      </c>
      <c r="D13" s="1380">
        <f t="shared" si="0"/>
        <v>11.940000000000001</v>
      </c>
      <c r="E13" s="398"/>
      <c r="F13" s="399"/>
      <c r="G13" s="1214">
        <v>28</v>
      </c>
      <c r="H13" s="1214">
        <v>30.24</v>
      </c>
      <c r="I13" s="1221">
        <v>60</v>
      </c>
      <c r="J13" s="866">
        <v>16.06</v>
      </c>
      <c r="K13" s="355"/>
      <c r="L13" s="355"/>
      <c r="M13" s="1194"/>
      <c r="N13" s="1521">
        <v>25</v>
      </c>
      <c r="O13" s="1521">
        <v>30</v>
      </c>
      <c r="P13" s="903">
        <v>55</v>
      </c>
      <c r="Q13" s="363">
        <v>15.977937650000007</v>
      </c>
      <c r="R13" s="357">
        <v>16.602062349999994</v>
      </c>
      <c r="S13" s="358">
        <v>16.54</v>
      </c>
      <c r="T13" s="359">
        <v>25.04504198000016</v>
      </c>
      <c r="U13" s="360">
        <v>32.58</v>
      </c>
      <c r="V13" s="360">
        <v>41.58304198000016</v>
      </c>
      <c r="W13" s="480">
        <v>76</v>
      </c>
    </row>
    <row r="14" spans="1:23" s="119" customFormat="1" ht="15" customHeight="1" thickBot="1">
      <c r="A14" s="72"/>
      <c r="B14" s="72"/>
      <c r="C14" s="218"/>
      <c r="D14" s="218"/>
      <c r="E14" s="218"/>
      <c r="F14" s="218"/>
      <c r="G14" s="218"/>
      <c r="H14" s="218"/>
      <c r="I14" s="218"/>
      <c r="J14" s="162"/>
      <c r="K14" s="162"/>
      <c r="L14" s="162"/>
      <c r="M14" s="162"/>
      <c r="N14" s="162"/>
      <c r="O14" s="162"/>
      <c r="P14" s="162"/>
      <c r="Q14" s="162"/>
      <c r="R14" s="962"/>
      <c r="S14" s="962"/>
      <c r="T14" s="962"/>
      <c r="U14" s="962"/>
      <c r="V14" s="962"/>
      <c r="W14" s="962"/>
    </row>
    <row r="15" spans="1:23" ht="21.75" customHeight="1" thickBot="1">
      <c r="A15" s="1841" t="s">
        <v>14</v>
      </c>
      <c r="B15" s="1842"/>
      <c r="C15" s="882" t="str">
        <f>'全社連結PL'!C5</f>
        <v>第1A</v>
      </c>
      <c r="D15" s="113" t="str">
        <f>'全社連結PL'!D5</f>
        <v>第2A</v>
      </c>
      <c r="E15" s="114" t="str">
        <f>'全社連結PL'!E5</f>
        <v>第3E</v>
      </c>
      <c r="F15" s="57" t="str">
        <f>'全社連結PL'!F5</f>
        <v>第4E</v>
      </c>
      <c r="G15" s="9" t="s">
        <v>115</v>
      </c>
      <c r="H15" s="58" t="s">
        <v>113</v>
      </c>
      <c r="I15" s="58" t="s">
        <v>114</v>
      </c>
      <c r="J15" s="176" t="str">
        <f>'全社連結PL'!J28</f>
        <v>第1A</v>
      </c>
      <c r="K15" s="161" t="str">
        <f>'全社連結PL'!K28</f>
        <v>第2E</v>
      </c>
      <c r="L15" s="177" t="str">
        <f>'全社連結PL'!L28</f>
        <v>第3E</v>
      </c>
      <c r="M15" s="136" t="str">
        <f>'全社連結PL'!M28</f>
        <v>第4E</v>
      </c>
      <c r="N15" s="135" t="str">
        <f>'全社連結PL'!N28</f>
        <v>上期E</v>
      </c>
      <c r="O15" s="135" t="str">
        <f>'全社連結PL'!O28</f>
        <v>下期E</v>
      </c>
      <c r="P15" s="136" t="str">
        <f>'全社連結PL'!P28</f>
        <v>通期E</v>
      </c>
      <c r="Q15" s="182" t="s">
        <v>33</v>
      </c>
      <c r="R15" s="179" t="s">
        <v>67</v>
      </c>
      <c r="S15" s="180" t="s">
        <v>35</v>
      </c>
      <c r="T15" s="106" t="s">
        <v>36</v>
      </c>
      <c r="U15" s="7" t="s">
        <v>34</v>
      </c>
      <c r="V15" s="106" t="s">
        <v>37</v>
      </c>
      <c r="W15" s="7" t="s">
        <v>38</v>
      </c>
    </row>
    <row r="16" spans="1:23" ht="21.75" customHeight="1" thickTop="1">
      <c r="A16" s="38" t="s">
        <v>5</v>
      </c>
      <c r="B16" s="89"/>
      <c r="C16" s="1264">
        <v>-12</v>
      </c>
      <c r="D16" s="1300">
        <v>-7.6</v>
      </c>
      <c r="E16" s="335"/>
      <c r="F16" s="336"/>
      <c r="G16" s="1249">
        <v>-20.95</v>
      </c>
      <c r="H16" s="1249">
        <v>-49.05</v>
      </c>
      <c r="I16" s="1249">
        <v>-70</v>
      </c>
      <c r="J16" s="1474">
        <v>-12</v>
      </c>
      <c r="K16" s="335"/>
      <c r="L16" s="335"/>
      <c r="M16" s="336"/>
      <c r="N16" s="1476">
        <v>-10</v>
      </c>
      <c r="O16" s="1476">
        <v>-40</v>
      </c>
      <c r="P16" s="1476">
        <v>-50</v>
      </c>
      <c r="Q16" s="337">
        <v>-9</v>
      </c>
      <c r="R16" s="338">
        <v>-0.35</v>
      </c>
      <c r="S16" s="338">
        <v>-9</v>
      </c>
      <c r="T16" s="339">
        <v>-10.07</v>
      </c>
      <c r="U16" s="340">
        <v>-9</v>
      </c>
      <c r="V16" s="340">
        <v>-17.65</v>
      </c>
      <c r="W16" s="341">
        <v>-25</v>
      </c>
    </row>
    <row r="17" spans="1:23" ht="21.75" customHeight="1" thickBot="1">
      <c r="A17" s="90" t="s">
        <v>26</v>
      </c>
      <c r="B17" s="91"/>
      <c r="C17" s="1267" t="s">
        <v>68</v>
      </c>
      <c r="D17" s="1368" t="s">
        <v>68</v>
      </c>
      <c r="E17" s="165"/>
      <c r="F17" s="196"/>
      <c r="G17" s="967" t="s">
        <v>68</v>
      </c>
      <c r="H17" s="967" t="s">
        <v>68</v>
      </c>
      <c r="I17" s="967" t="s">
        <v>68</v>
      </c>
      <c r="J17" s="1522" t="s">
        <v>68</v>
      </c>
      <c r="K17" s="165"/>
      <c r="L17" s="165"/>
      <c r="M17" s="1322"/>
      <c r="N17" s="1534" t="s">
        <v>68</v>
      </c>
      <c r="O17" s="1534" t="s">
        <v>68</v>
      </c>
      <c r="P17" s="1534" t="s">
        <v>68</v>
      </c>
      <c r="Q17" s="187" t="s">
        <v>68</v>
      </c>
      <c r="R17" s="188" t="s">
        <v>68</v>
      </c>
      <c r="S17" s="188" t="s">
        <v>68</v>
      </c>
      <c r="T17" s="198" t="s">
        <v>68</v>
      </c>
      <c r="U17" s="166" t="s">
        <v>68</v>
      </c>
      <c r="V17" s="166" t="s">
        <v>68</v>
      </c>
      <c r="W17" s="166" t="s">
        <v>68</v>
      </c>
    </row>
    <row r="18" spans="17:23" ht="21.75" customHeight="1" thickBot="1">
      <c r="Q18" s="60"/>
      <c r="R18" s="60"/>
      <c r="S18" s="60"/>
      <c r="T18" s="60"/>
      <c r="U18" s="60"/>
      <c r="V18" s="60"/>
      <c r="W18" s="93" t="s">
        <v>15</v>
      </c>
    </row>
    <row r="19" spans="8:23" ht="21.75" customHeight="1">
      <c r="H19" s="1894" t="str">
        <f>A2</f>
        <v>消去調整他</v>
      </c>
      <c r="I19" s="1891"/>
      <c r="J19" s="1818" t="str">
        <f>IAB!J19</f>
        <v>2012年度上期実績及び見通し　と　1Q実績及び前回見通しとの比較</v>
      </c>
      <c r="K19" s="1819"/>
      <c r="L19" s="1819"/>
      <c r="M19" s="1819"/>
      <c r="N19" s="1819"/>
      <c r="O19" s="1819"/>
      <c r="P19" s="1820"/>
      <c r="Q19" s="1835" t="str">
        <f>'全社連結PL'!Q32</f>
        <v>2012年度上期実績及び見通し　と　2011年度との比較</v>
      </c>
      <c r="R19" s="1902"/>
      <c r="S19" s="1902"/>
      <c r="T19" s="1902"/>
      <c r="U19" s="1902"/>
      <c r="V19" s="1902"/>
      <c r="W19" s="1903"/>
    </row>
    <row r="20" spans="8:23" ht="21.75" customHeight="1" thickBot="1">
      <c r="H20" s="1892"/>
      <c r="I20" s="1893"/>
      <c r="J20" s="1821" t="str">
        <f>'全社連結PL'!J33</f>
        <v>（10月30日発表値と7月30日発表値との比較）</v>
      </c>
      <c r="K20" s="1906"/>
      <c r="L20" s="1906"/>
      <c r="M20" s="1906"/>
      <c r="N20" s="1906"/>
      <c r="O20" s="1906"/>
      <c r="P20" s="1907"/>
      <c r="Q20" s="1838" t="str">
        <f>'全社連結PL'!Q33</f>
        <v>（10月30日発表値と前年実績との比較）</v>
      </c>
      <c r="R20" s="1904"/>
      <c r="S20" s="1904"/>
      <c r="T20" s="1904"/>
      <c r="U20" s="1904"/>
      <c r="V20" s="1904"/>
      <c r="W20" s="1905"/>
    </row>
    <row r="21" spans="2:23" ht="21.75" customHeight="1" thickBot="1">
      <c r="B21" s="155"/>
      <c r="H21" s="1816" t="s">
        <v>10</v>
      </c>
      <c r="I21" s="1817"/>
      <c r="J21" s="133" t="str">
        <f>'全社連結PL'!J34</f>
        <v>第1</v>
      </c>
      <c r="K21" s="133" t="str">
        <f>'全社連結PL'!K34</f>
        <v>第2</v>
      </c>
      <c r="L21" s="133" t="str">
        <f>'全社連結PL'!L34</f>
        <v>第3</v>
      </c>
      <c r="M21" s="890" t="str">
        <f>'全社連結PL'!M34</f>
        <v>第4</v>
      </c>
      <c r="N21" s="135" t="str">
        <f>'全社連結PL'!N34</f>
        <v>上期</v>
      </c>
      <c r="O21" s="135" t="str">
        <f>'全社連結PL'!O34</f>
        <v>下期</v>
      </c>
      <c r="P21" s="135" t="s">
        <v>56</v>
      </c>
      <c r="Q21" s="108" t="str">
        <f>'全社連結PL'!Q34</f>
        <v>第1</v>
      </c>
      <c r="R21" s="184" t="str">
        <f>'全社連結PL'!R34</f>
        <v>第2</v>
      </c>
      <c r="S21" s="79" t="str">
        <f>'全社連結PL'!S34</f>
        <v>第3</v>
      </c>
      <c r="T21" s="217" t="str">
        <f>'全社連結PL'!T34</f>
        <v>第4</v>
      </c>
      <c r="U21" s="7" t="str">
        <f>'全社連結PL'!U34</f>
        <v>上期</v>
      </c>
      <c r="V21" s="106" t="str">
        <f>'全社連結PL'!V34</f>
        <v>下期</v>
      </c>
      <c r="W21" s="7" t="str">
        <f>'全社連結PL'!W34</f>
        <v>通期</v>
      </c>
    </row>
    <row r="22" spans="1:24" ht="21.75" customHeight="1" thickBot="1" thickTop="1">
      <c r="A22" s="155"/>
      <c r="H22" s="524" t="str">
        <f>IAB!A6</f>
        <v>日本</v>
      </c>
      <c r="I22" s="525"/>
      <c r="J22" s="891">
        <f>+C6/J6</f>
        <v>1</v>
      </c>
      <c r="K22" s="680"/>
      <c r="L22" s="680"/>
      <c r="M22" s="681"/>
      <c r="N22" s="1430">
        <f>+G6/N6</f>
        <v>0.92</v>
      </c>
      <c r="O22" s="1430">
        <f>+H6/O6</f>
        <v>0.837</v>
      </c>
      <c r="P22" s="1430">
        <f>+I6/P6</f>
        <v>0.9090909090909091</v>
      </c>
      <c r="Q22" s="562">
        <f aca="true" t="shared" si="1" ref="Q22:W22">+C6/Q6</f>
        <v>0.9938461538461538</v>
      </c>
      <c r="R22" s="505">
        <f t="shared" si="1"/>
        <v>0.7671093892136766</v>
      </c>
      <c r="S22" s="723"/>
      <c r="T22" s="829"/>
      <c r="U22" s="682">
        <f t="shared" si="1"/>
        <v>0.8214285714285714</v>
      </c>
      <c r="V22" s="682">
        <f t="shared" si="1"/>
        <v>0.959489094181762</v>
      </c>
      <c r="W22" s="506">
        <f t="shared" si="1"/>
        <v>0.9090909090909091</v>
      </c>
      <c r="X22" s="45"/>
    </row>
    <row r="23" spans="8:24" ht="21.75" customHeight="1">
      <c r="H23" s="137" t="str">
        <f>IAB!A7</f>
        <v>海外</v>
      </c>
      <c r="I23" s="551"/>
      <c r="J23" s="892">
        <f>+C7/J7</f>
        <v>1</v>
      </c>
      <c r="K23" s="1743"/>
      <c r="L23" s="1743"/>
      <c r="M23" s="1744"/>
      <c r="N23" s="1675" t="s">
        <v>68</v>
      </c>
      <c r="O23" s="1675" t="s">
        <v>68</v>
      </c>
      <c r="P23" s="1675" t="s">
        <v>68</v>
      </c>
      <c r="Q23" s="584">
        <f>+C7/Q7</f>
        <v>1.0466666666666666</v>
      </c>
      <c r="R23" s="585">
        <f>+D7/R7</f>
        <v>0.5517322213708672</v>
      </c>
      <c r="S23" s="1176"/>
      <c r="T23" s="1177"/>
      <c r="U23" s="495">
        <v>0.911</v>
      </c>
      <c r="V23" s="495">
        <f>+H7/V7</f>
        <v>0.33283884640267</v>
      </c>
      <c r="W23" s="586">
        <v>0.476</v>
      </c>
      <c r="X23" s="45"/>
    </row>
    <row r="24" spans="8:23" ht="21.75" customHeight="1">
      <c r="H24" s="543"/>
      <c r="I24" s="544" t="str">
        <f>IAB!B8</f>
        <v>米州</v>
      </c>
      <c r="J24" s="1524" t="s">
        <v>68</v>
      </c>
      <c r="K24" s="673"/>
      <c r="L24" s="673"/>
      <c r="M24" s="1745"/>
      <c r="N24" s="1527" t="s">
        <v>68</v>
      </c>
      <c r="O24" s="1527" t="s">
        <v>68</v>
      </c>
      <c r="P24" s="1527" t="s">
        <v>68</v>
      </c>
      <c r="Q24" s="1371" t="s">
        <v>68</v>
      </c>
      <c r="R24" s="1372" t="s">
        <v>68</v>
      </c>
      <c r="S24" s="851"/>
      <c r="T24" s="852"/>
      <c r="U24" s="1383" t="s">
        <v>68</v>
      </c>
      <c r="V24" s="1383" t="s">
        <v>68</v>
      </c>
      <c r="W24" s="1373" t="s">
        <v>68</v>
      </c>
    </row>
    <row r="25" spans="8:23" ht="21.75" customHeight="1">
      <c r="H25" s="526"/>
      <c r="I25" s="527" t="str">
        <f>IAB!B9</f>
        <v>欧州</v>
      </c>
      <c r="J25" s="1525" t="s">
        <v>68</v>
      </c>
      <c r="K25" s="666"/>
      <c r="L25" s="666"/>
      <c r="M25" s="1746"/>
      <c r="N25" s="1528" t="s">
        <v>68</v>
      </c>
      <c r="O25" s="1528" t="s">
        <v>68</v>
      </c>
      <c r="P25" s="1528" t="s">
        <v>68</v>
      </c>
      <c r="Q25" s="668" t="s">
        <v>68</v>
      </c>
      <c r="R25" s="669" t="s">
        <v>68</v>
      </c>
      <c r="S25" s="848"/>
      <c r="T25" s="849"/>
      <c r="U25" s="1384" t="s">
        <v>68</v>
      </c>
      <c r="V25" s="1384" t="s">
        <v>68</v>
      </c>
      <c r="W25" s="670" t="s">
        <v>68</v>
      </c>
    </row>
    <row r="26" spans="8:23" ht="21.75" customHeight="1">
      <c r="H26" s="534"/>
      <c r="I26" s="527" t="str">
        <f>IAB!B10</f>
        <v>東南アジア他 </v>
      </c>
      <c r="J26" s="1525" t="s">
        <v>68</v>
      </c>
      <c r="K26" s="666"/>
      <c r="L26" s="666"/>
      <c r="M26" s="1746"/>
      <c r="N26" s="1528" t="s">
        <v>68</v>
      </c>
      <c r="O26" s="1528" t="s">
        <v>68</v>
      </c>
      <c r="P26" s="1528" t="s">
        <v>68</v>
      </c>
      <c r="Q26" s="668" t="s">
        <v>68</v>
      </c>
      <c r="R26" s="669" t="s">
        <v>68</v>
      </c>
      <c r="S26" s="848"/>
      <c r="T26" s="848"/>
      <c r="U26" s="1384" t="s">
        <v>68</v>
      </c>
      <c r="V26" s="1384" t="s">
        <v>68</v>
      </c>
      <c r="W26" s="670" t="s">
        <v>68</v>
      </c>
    </row>
    <row r="27" spans="8:23" ht="21.75" customHeight="1">
      <c r="H27" s="526"/>
      <c r="I27" s="527" t="str">
        <f>IAB!B11</f>
        <v>中華圏</v>
      </c>
      <c r="J27" s="1541">
        <f>+C11/J11</f>
        <v>1</v>
      </c>
      <c r="K27" s="666"/>
      <c r="L27" s="666"/>
      <c r="M27" s="1746"/>
      <c r="N27" s="1528" t="s">
        <v>68</v>
      </c>
      <c r="O27" s="1528" t="s">
        <v>68</v>
      </c>
      <c r="P27" s="1528" t="s">
        <v>68</v>
      </c>
      <c r="Q27" s="567">
        <f>+C11/Q11</f>
        <v>1.840909090909091</v>
      </c>
      <c r="R27" s="568">
        <f aca="true" t="shared" si="2" ref="R27:W27">+D11/R11</f>
        <v>0.7835497835497833</v>
      </c>
      <c r="S27" s="848"/>
      <c r="T27" s="848"/>
      <c r="U27" s="1790">
        <f t="shared" si="2"/>
        <v>1.2407862407862407</v>
      </c>
      <c r="V27" s="1790">
        <f t="shared" si="2"/>
        <v>1.119882658016377</v>
      </c>
      <c r="W27" s="569">
        <f t="shared" si="2"/>
        <v>1.1778416027894214</v>
      </c>
    </row>
    <row r="28" spans="8:23" ht="21.75" customHeight="1" thickBot="1">
      <c r="H28" s="535"/>
      <c r="I28" s="536" t="str">
        <f>IAB!B12</f>
        <v>直接輸出</v>
      </c>
      <c r="J28" s="1526" t="s">
        <v>68</v>
      </c>
      <c r="K28" s="1747"/>
      <c r="L28" s="1747"/>
      <c r="M28" s="1748"/>
      <c r="N28" s="1611" t="s">
        <v>68</v>
      </c>
      <c r="O28" s="1611" t="s">
        <v>68</v>
      </c>
      <c r="P28" s="1611" t="s">
        <v>68</v>
      </c>
      <c r="Q28" s="1381" t="s">
        <v>68</v>
      </c>
      <c r="R28" s="1382" t="s">
        <v>68</v>
      </c>
      <c r="S28" s="1749"/>
      <c r="T28" s="1750"/>
      <c r="U28" s="1385" t="s">
        <v>68</v>
      </c>
      <c r="V28" s="1385" t="s">
        <v>68</v>
      </c>
      <c r="W28" s="1386" t="s">
        <v>68</v>
      </c>
    </row>
    <row r="29" spans="8:23" ht="21.75" customHeight="1" thickBot="1" thickTop="1">
      <c r="H29" s="34" t="s">
        <v>13</v>
      </c>
      <c r="I29" s="35"/>
      <c r="J29" s="893">
        <f>+C13/J13</f>
        <v>1</v>
      </c>
      <c r="K29" s="223"/>
      <c r="L29" s="223"/>
      <c r="M29" s="224"/>
      <c r="N29" s="982">
        <f>+G13/N13</f>
        <v>1.12</v>
      </c>
      <c r="O29" s="982">
        <v>1</v>
      </c>
      <c r="P29" s="982">
        <f>+I13/P13</f>
        <v>1.0909090909090908</v>
      </c>
      <c r="Q29" s="81">
        <f aca="true" t="shared" si="3" ref="Q29:W29">+C13/Q13</f>
        <v>1.0051359788602</v>
      </c>
      <c r="R29" s="473">
        <f>+D13/R13</f>
        <v>0.7191877580197141</v>
      </c>
      <c r="S29" s="503"/>
      <c r="T29" s="240"/>
      <c r="U29" s="1064">
        <v>0.848</v>
      </c>
      <c r="V29" s="1064">
        <f t="shared" si="3"/>
        <v>0.7272195241162076</v>
      </c>
      <c r="W29" s="101">
        <f t="shared" si="3"/>
        <v>0.7894736842105263</v>
      </c>
    </row>
    <row r="30" spans="8:23" ht="15" customHeight="1" thickBot="1">
      <c r="H30" s="36"/>
      <c r="I30" s="36"/>
      <c r="J30" s="68"/>
      <c r="K30" s="68"/>
      <c r="L30" s="68"/>
      <c r="M30" s="68"/>
      <c r="N30" s="979"/>
      <c r="O30" s="979"/>
      <c r="P30" s="979"/>
      <c r="Q30" s="8"/>
      <c r="R30" s="8"/>
      <c r="S30" s="8"/>
      <c r="T30" s="8"/>
      <c r="U30" s="8"/>
      <c r="V30" s="8"/>
      <c r="W30" s="8"/>
    </row>
    <row r="31" spans="8:23" ht="21.75" customHeight="1" thickBot="1">
      <c r="H31" s="1841" t="s">
        <v>14</v>
      </c>
      <c r="I31" s="1862"/>
      <c r="J31" s="176" t="s">
        <v>91</v>
      </c>
      <c r="K31" s="177" t="s">
        <v>93</v>
      </c>
      <c r="L31" s="177" t="s">
        <v>94</v>
      </c>
      <c r="M31" s="906" t="s">
        <v>95</v>
      </c>
      <c r="N31" s="135" t="s">
        <v>96</v>
      </c>
      <c r="O31" s="135" t="s">
        <v>97</v>
      </c>
      <c r="P31" s="136" t="s">
        <v>84</v>
      </c>
      <c r="Q31" s="182" t="s">
        <v>91</v>
      </c>
      <c r="R31" s="179" t="s">
        <v>93</v>
      </c>
      <c r="S31" s="180" t="s">
        <v>94</v>
      </c>
      <c r="T31" s="84" t="s">
        <v>95</v>
      </c>
      <c r="U31" s="7" t="s">
        <v>96</v>
      </c>
      <c r="V31" s="106" t="s">
        <v>97</v>
      </c>
      <c r="W31" s="7" t="s">
        <v>84</v>
      </c>
    </row>
    <row r="32" spans="8:23" ht="21.75" customHeight="1" thickBot="1" thickTop="1">
      <c r="H32" s="77" t="s">
        <v>5</v>
      </c>
      <c r="I32" s="78"/>
      <c r="J32" s="1540" t="s">
        <v>68</v>
      </c>
      <c r="K32" s="237"/>
      <c r="L32" s="237"/>
      <c r="M32" s="241"/>
      <c r="N32" s="978" t="s">
        <v>68</v>
      </c>
      <c r="O32" s="978" t="s">
        <v>68</v>
      </c>
      <c r="P32" s="1542" t="s">
        <v>68</v>
      </c>
      <c r="Q32" s="183" t="s">
        <v>68</v>
      </c>
      <c r="R32" s="102" t="s">
        <v>68</v>
      </c>
      <c r="S32" s="1323"/>
      <c r="T32" s="1324"/>
      <c r="U32" s="103" t="s">
        <v>68</v>
      </c>
      <c r="V32" s="129" t="s">
        <v>68</v>
      </c>
      <c r="W32" s="103" t="s">
        <v>68</v>
      </c>
    </row>
  </sheetData>
  <mergeCells count="19">
    <mergeCell ref="C2:I2"/>
    <mergeCell ref="C3:I3"/>
    <mergeCell ref="A2:B4"/>
    <mergeCell ref="Q4:W4"/>
    <mergeCell ref="Q2:W2"/>
    <mergeCell ref="Q3:W3"/>
    <mergeCell ref="J2:P2"/>
    <mergeCell ref="J3:P3"/>
    <mergeCell ref="A5:B5"/>
    <mergeCell ref="A15:B15"/>
    <mergeCell ref="C4:I4"/>
    <mergeCell ref="J4:P4"/>
    <mergeCell ref="Q19:W19"/>
    <mergeCell ref="Q20:W20"/>
    <mergeCell ref="H31:I31"/>
    <mergeCell ref="H21:I21"/>
    <mergeCell ref="J19:P19"/>
    <mergeCell ref="J20:P20"/>
    <mergeCell ref="H19:I20"/>
  </mergeCells>
  <printOptions/>
  <pageMargins left="0.35433070866141736" right="0.2755905511811024" top="0.53" bottom="0.1968503937007874" header="0.33" footer="0.35433070866141736"/>
  <pageSetup horizontalDpi="600" verticalDpi="600" orientation="landscape" paperSize="9" scale="70" r:id="rId2"/>
  <headerFooter alignWithMargins="0">
    <oddFooter>&amp;C９&amp;R2012年度 第2四半期　データ集 消去調整他</oddFooter>
  </headerFooter>
  <ignoredErrors>
    <ignoredError sqref="G7:I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2012年度 第2四半期　オムロングループ財務データ集</dc:title>
  <dc:subject/>
  <dc:creator>OMRON Corp.</dc:creator>
  <cp:keywords/>
  <dc:description/>
  <cp:lastModifiedBy>オムロン</cp:lastModifiedBy>
  <cp:lastPrinted>2012-10-30T02:50:53Z</cp:lastPrinted>
  <dcterms:created xsi:type="dcterms:W3CDTF">2004-07-14T08:18:12Z</dcterms:created>
  <dcterms:modified xsi:type="dcterms:W3CDTF">2012-10-30T03:08:59Z</dcterms:modified>
  <cp:category/>
  <cp:version/>
  <cp:contentType/>
  <cp:contentStatus/>
</cp:coreProperties>
</file>