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75" windowWidth="15480" windowHeight="3840" tabRatio="817" activeTab="0"/>
  </bookViews>
  <sheets>
    <sheet name="目次" sheetId="1" r:id="rId1"/>
    <sheet name="全社連結PL" sheetId="2" r:id="rId2"/>
    <sheet name="IAB" sheetId="3" r:id="rId3"/>
    <sheet name="EMC" sheetId="4" r:id="rId4"/>
    <sheet name="AEC" sheetId="5" r:id="rId5"/>
    <sheet name="SSB" sheetId="6" r:id="rId6"/>
    <sheet name="HCB" sheetId="7" r:id="rId7"/>
    <sheet name="その他" sheetId="8" r:id="rId8"/>
    <sheet name="消去＆調整他" sheetId="9" r:id="rId9"/>
    <sheet name="売上CP別" sheetId="10" r:id="rId10"/>
    <sheet name="売上地域別" sheetId="11" r:id="rId11"/>
    <sheet name="売上CP 地域構成比" sheetId="12" r:id="rId12"/>
    <sheet name="営業利益CP別" sheetId="13" r:id="rId13"/>
    <sheet name="営業利益地域別" sheetId="14" r:id="rId14"/>
    <sheet name="R&amp;D費・設備投資費・減価償却費セグメント別" sheetId="15" r:id="rId15"/>
  </sheets>
  <definedNames>
    <definedName name="_xlnm.Print_Area" localSheetId="4">'AEC'!$A$1:$W$42</definedName>
    <definedName name="_xlnm.Print_Area" localSheetId="3">'EMC'!$A$1:$W$43</definedName>
    <definedName name="_xlnm.Print_Area" localSheetId="6">'HCB'!$A$1:$W$42</definedName>
    <definedName name="_xlnm.Print_Area" localSheetId="2">'IAB'!$A$1:$W$35</definedName>
    <definedName name="_xlnm.Print_Area" localSheetId="14">'R&amp;D費・設備投資費・減価償却費セグメント別'!$A$1:$J$39</definedName>
    <definedName name="_xlnm.Print_Area" localSheetId="5">'SSB'!$A$1:$W$43</definedName>
    <definedName name="_xlnm.Print_Area" localSheetId="7">'その他'!$A$1:$W$41</definedName>
    <definedName name="_xlnm.Print_Area" localSheetId="12">'営業利益CP別'!$A$1:$W$28</definedName>
    <definedName name="_xlnm.Print_Area" localSheetId="13">'営業利益地域別'!$A$1:$W$25</definedName>
    <definedName name="_xlnm.Print_Area" localSheetId="8">'消去＆調整他'!$A$1:$W$41</definedName>
    <definedName name="_xlnm.Print_Area" localSheetId="1">'全社連結PL'!$A$1:$W$53</definedName>
    <definedName name="_xlnm.Print_Area" localSheetId="11">'売上CP 地域構成比'!$A$1:$W$54</definedName>
    <definedName name="_xlnm.Print_Area" localSheetId="9">'売上CP別'!$A$1:$W$38</definedName>
    <definedName name="_xlnm.Print_Area" localSheetId="10">'売上地域別'!$A$1:$W$38</definedName>
    <definedName name="_xlnm.Print_Area" localSheetId="0">'目次'!$A$1:$M$43</definedName>
  </definedNames>
  <calcPr fullCalcOnLoad="1"/>
</workbook>
</file>

<file path=xl/comments11.xml><?xml version="1.0" encoding="utf-8"?>
<comments xmlns="http://schemas.openxmlformats.org/spreadsheetml/2006/main">
  <authors>
    <author>オムロン</author>
  </authors>
  <commentList>
    <comment ref="P6" authorId="0">
      <text>
        <r>
          <rPr>
            <sz val="14"/>
            <rFont val="ＭＳ Ｐゴシック"/>
            <family val="3"/>
          </rPr>
          <t>3005</t>
        </r>
      </text>
    </comment>
  </commentList>
</comments>
</file>

<file path=xl/comments4.xml><?xml version="1.0" encoding="utf-8"?>
<comments xmlns="http://schemas.openxmlformats.org/spreadsheetml/2006/main">
  <authors>
    <author>オムロン</author>
  </authors>
  <commentList>
    <comment ref="W22" authorId="0">
      <text>
        <r>
          <rPr>
            <sz val="14"/>
            <rFont val="ＭＳ Ｐゴシック"/>
            <family val="3"/>
          </rPr>
          <t>111.8%</t>
        </r>
      </text>
    </comment>
  </commentList>
</comments>
</file>

<file path=xl/comments9.xml><?xml version="1.0" encoding="utf-8"?>
<comments xmlns="http://schemas.openxmlformats.org/spreadsheetml/2006/main">
  <authors>
    <author>オムロン</author>
  </authors>
  <commentList>
    <comment ref="P6" authorId="0">
      <text>
        <r>
          <rPr>
            <sz val="14"/>
            <rFont val="ＭＳ Ｐゴシック"/>
            <family val="3"/>
          </rPr>
          <t>57.28504669</t>
        </r>
      </text>
    </comment>
    <comment ref="P7" authorId="0">
      <text>
        <r>
          <rPr>
            <sz val="14"/>
            <rFont val="ＭＳ Ｐゴシック"/>
            <family val="3"/>
          </rPr>
          <t>5.79592926000007</t>
        </r>
      </text>
    </comment>
  </commentList>
</comments>
</file>

<file path=xl/sharedStrings.xml><?xml version="1.0" encoding="utf-8"?>
<sst xmlns="http://schemas.openxmlformats.org/spreadsheetml/2006/main" count="1763" uniqueCount="231">
  <si>
    <t>　　（単位：億円）</t>
  </si>
  <si>
    <t>実績</t>
  </si>
  <si>
    <t>売上高</t>
  </si>
  <si>
    <t>売上原価</t>
  </si>
  <si>
    <t>売上総利益</t>
  </si>
  <si>
    <t>営業利益</t>
  </si>
  <si>
    <t>EURO</t>
  </si>
  <si>
    <t>設備投資</t>
  </si>
  <si>
    <t>減価償却費</t>
  </si>
  <si>
    <t>全社</t>
  </si>
  <si>
    <t>地域別売上</t>
  </si>
  <si>
    <t>国内売上</t>
  </si>
  <si>
    <t>海外売上</t>
  </si>
  <si>
    <t>売上総合計</t>
  </si>
  <si>
    <t>個別項目</t>
  </si>
  <si>
    <t>その他</t>
  </si>
  <si>
    <t>（単位：％）</t>
  </si>
  <si>
    <t>外為(期中平均ﾚｰﾄ)</t>
  </si>
  <si>
    <t>合計</t>
  </si>
  <si>
    <t>カンパニー別売上</t>
  </si>
  <si>
    <t>構成比率</t>
  </si>
  <si>
    <t>地域別売上構成比</t>
  </si>
  <si>
    <t>CP別営業利益</t>
  </si>
  <si>
    <t>目次</t>
  </si>
  <si>
    <t>売上　カンパニー別</t>
  </si>
  <si>
    <t>売上　地域別</t>
  </si>
  <si>
    <t>売上　カンパニーごと地域構成比</t>
  </si>
  <si>
    <t>営業利益　カンパニー別</t>
  </si>
  <si>
    <t>販管費（合計）比率</t>
  </si>
  <si>
    <t>営業利益率</t>
  </si>
  <si>
    <t>その他販管費</t>
  </si>
  <si>
    <t>販管費合計</t>
  </si>
  <si>
    <r>
      <t>R&amp;D</t>
    </r>
    <r>
      <rPr>
        <sz val="11"/>
        <rFont val="ＭＳ Ｐゴシック"/>
        <family val="3"/>
      </rPr>
      <t>費</t>
    </r>
  </si>
  <si>
    <t>Ｒ＆Ｄ費比率</t>
  </si>
  <si>
    <t>その他販管費比率</t>
  </si>
  <si>
    <t>売上総利益率</t>
  </si>
  <si>
    <t>第1A</t>
  </si>
  <si>
    <t>上期A</t>
  </si>
  <si>
    <t>第3A</t>
  </si>
  <si>
    <t>第4A</t>
  </si>
  <si>
    <t>下期A</t>
  </si>
  <si>
    <t>通期A</t>
  </si>
  <si>
    <t>＊セグメントの名称＊</t>
  </si>
  <si>
    <t>　　（単位：円）</t>
  </si>
  <si>
    <t>IAB</t>
  </si>
  <si>
    <t>AEC</t>
  </si>
  <si>
    <t>SSB</t>
  </si>
  <si>
    <t>HCB</t>
  </si>
  <si>
    <t>IAB</t>
  </si>
  <si>
    <r>
      <t>A</t>
    </r>
    <r>
      <rPr>
        <sz val="11"/>
        <rFont val="ＭＳ Ｐゴシック"/>
        <family val="3"/>
      </rPr>
      <t>EC</t>
    </r>
  </si>
  <si>
    <r>
      <t>S</t>
    </r>
    <r>
      <rPr>
        <sz val="11"/>
        <rFont val="ＭＳ Ｐゴシック"/>
        <family val="3"/>
      </rPr>
      <t>SB</t>
    </r>
  </si>
  <si>
    <r>
      <t>H</t>
    </r>
    <r>
      <rPr>
        <sz val="11"/>
        <rFont val="ＭＳ Ｐゴシック"/>
        <family val="3"/>
      </rPr>
      <t>CB</t>
    </r>
  </si>
  <si>
    <t xml:space="preserve">注意 </t>
  </si>
  <si>
    <t>外為(期中平均ﾚｰﾄ）</t>
  </si>
  <si>
    <t>営業外収支</t>
  </si>
  <si>
    <t>第2A</t>
  </si>
  <si>
    <t>四半期別　連結　PL概要</t>
  </si>
  <si>
    <t>四半期別　AEC　PL概要</t>
  </si>
  <si>
    <t>四半期別　SSB　PL概要</t>
  </si>
  <si>
    <t>四半期別　HCB　PL概要</t>
  </si>
  <si>
    <t>四半期別　その他　PL概要</t>
  </si>
  <si>
    <t>税引前利益</t>
  </si>
  <si>
    <t>法人税等</t>
  </si>
  <si>
    <t>当期利益</t>
  </si>
  <si>
    <t>･･･</t>
  </si>
  <si>
    <t>･･･</t>
  </si>
  <si>
    <t>･･･</t>
  </si>
  <si>
    <t>･･･</t>
  </si>
  <si>
    <t>　</t>
  </si>
  <si>
    <t>US$</t>
  </si>
  <si>
    <t>第1</t>
  </si>
  <si>
    <t>第2</t>
  </si>
  <si>
    <t>第3</t>
  </si>
  <si>
    <t>第4</t>
  </si>
  <si>
    <t>上期</t>
  </si>
  <si>
    <t>下期</t>
  </si>
  <si>
    <t>通期</t>
  </si>
  <si>
    <t>第1</t>
  </si>
  <si>
    <t>第2</t>
  </si>
  <si>
    <t>第3</t>
  </si>
  <si>
    <t>第4</t>
  </si>
  <si>
    <t>上期</t>
  </si>
  <si>
    <t>下期</t>
  </si>
  <si>
    <t>通期</t>
  </si>
  <si>
    <t>-</t>
  </si>
  <si>
    <t>第1</t>
  </si>
  <si>
    <t>第2</t>
  </si>
  <si>
    <t>第3</t>
  </si>
  <si>
    <t>第4</t>
  </si>
  <si>
    <t>上期</t>
  </si>
  <si>
    <t>下期</t>
  </si>
  <si>
    <t>通期</t>
  </si>
  <si>
    <t>少数株主・持分法投資損益</t>
  </si>
  <si>
    <t>消去・調整他</t>
  </si>
  <si>
    <t>消去・</t>
  </si>
  <si>
    <t>調整他</t>
  </si>
  <si>
    <t>第1</t>
  </si>
  <si>
    <t>第2</t>
  </si>
  <si>
    <t>第3</t>
  </si>
  <si>
    <t>第4</t>
  </si>
  <si>
    <t>実績</t>
  </si>
  <si>
    <t>四半期別　EMC　PL概要</t>
  </si>
  <si>
    <t>第1</t>
  </si>
  <si>
    <t>第2</t>
  </si>
  <si>
    <t>第3</t>
  </si>
  <si>
    <t>第4</t>
  </si>
  <si>
    <t>上期</t>
  </si>
  <si>
    <t>下期</t>
  </si>
  <si>
    <t>通期</t>
  </si>
  <si>
    <t>IAB</t>
  </si>
  <si>
    <t>第2A</t>
  </si>
  <si>
    <t>EMC</t>
  </si>
  <si>
    <t>EMC</t>
  </si>
  <si>
    <t>2010年3月期</t>
  </si>
  <si>
    <t>-</t>
  </si>
  <si>
    <t xml:space="preserve">　１．　当社の連結決算は米国会計基準を採用しています。 </t>
  </si>
  <si>
    <t>US$</t>
  </si>
  <si>
    <t>IAB</t>
  </si>
  <si>
    <t>EMC</t>
  </si>
  <si>
    <t>AEC</t>
  </si>
  <si>
    <t>SSB</t>
  </si>
  <si>
    <t>HCB</t>
  </si>
  <si>
    <t>IAB</t>
  </si>
  <si>
    <t>EMC</t>
  </si>
  <si>
    <t>AEC</t>
  </si>
  <si>
    <t>SSB</t>
  </si>
  <si>
    <t>HCB</t>
  </si>
  <si>
    <t>カンパニーごと</t>
  </si>
  <si>
    <t>四半期別　消却＆調整他</t>
  </si>
  <si>
    <t>-</t>
  </si>
  <si>
    <t>-</t>
  </si>
  <si>
    <t>-</t>
  </si>
  <si>
    <t>-</t>
  </si>
  <si>
    <t>第1A</t>
  </si>
  <si>
    <t>第1</t>
  </si>
  <si>
    <t>第2</t>
  </si>
  <si>
    <t>第3</t>
  </si>
  <si>
    <t>第4</t>
  </si>
  <si>
    <t>上期</t>
  </si>
  <si>
    <t>下期</t>
  </si>
  <si>
    <t>通期</t>
  </si>
  <si>
    <t>地域別営業利益</t>
  </si>
  <si>
    <t>営業利益　地域別</t>
  </si>
  <si>
    <t>営業利益総合計</t>
  </si>
  <si>
    <t>四半期別　IAB 　PL概要</t>
  </si>
  <si>
    <t>消去&amp;調整他</t>
  </si>
  <si>
    <t>国内営業利益</t>
  </si>
  <si>
    <t>海外営業利益</t>
  </si>
  <si>
    <t>消去又は全社</t>
  </si>
  <si>
    <t>米州</t>
  </si>
  <si>
    <t>中華圏</t>
  </si>
  <si>
    <t>アジア</t>
  </si>
  <si>
    <t>欧州他</t>
  </si>
  <si>
    <t>　　　　　　　　　</t>
  </si>
  <si>
    <t>＊エリアの名称＊</t>
  </si>
  <si>
    <r>
      <t>AEC：</t>
    </r>
    <r>
      <rPr>
        <sz val="12"/>
        <rFont val="ＭＳ Ｐゴシック"/>
        <family val="3"/>
      </rPr>
      <t>オートモーティブエレクトロニックコンポーネンツビジネス</t>
    </r>
  </si>
  <si>
    <r>
      <t>EMC：</t>
    </r>
    <r>
      <rPr>
        <sz val="12"/>
        <rFont val="ＭＳ Ｐゴシック"/>
        <family val="3"/>
      </rPr>
      <t>エレクトロニック＆メカニカルコンポーネンツビジネス</t>
    </r>
  </si>
  <si>
    <r>
      <t>IAB：</t>
    </r>
    <r>
      <rPr>
        <sz val="12"/>
        <rFont val="ＭＳ Ｐゴシック"/>
        <family val="3"/>
      </rPr>
      <t>インダストリアルオートメーションビジネス</t>
    </r>
  </si>
  <si>
    <r>
      <t>SSB：</t>
    </r>
    <r>
      <rPr>
        <sz val="12"/>
        <rFont val="ＭＳ Ｐゴシック"/>
        <family val="3"/>
      </rPr>
      <t>ソーシアルシステムズビジネス</t>
    </r>
  </si>
  <si>
    <r>
      <t>HCB：</t>
    </r>
    <r>
      <rPr>
        <sz val="12"/>
        <rFont val="ＭＳ Ｐゴシック"/>
        <family val="3"/>
      </rPr>
      <t>ヘルスケアビジネス</t>
    </r>
  </si>
  <si>
    <r>
      <t>中華圏：</t>
    </r>
    <r>
      <rPr>
        <sz val="12"/>
        <rFont val="ＭＳ Ｐゴシック"/>
        <family val="3"/>
      </rPr>
      <t>中国、台湾、香港を含む</t>
    </r>
  </si>
  <si>
    <r>
      <t>その他：</t>
    </r>
    <r>
      <rPr>
        <sz val="12"/>
        <rFont val="ＭＳ Ｐゴシック"/>
        <family val="3"/>
      </rPr>
      <t>環境事業推進本部・電子機器事業本部・バックライト・マイクロデバイス</t>
    </r>
  </si>
  <si>
    <r>
      <t>米州：</t>
    </r>
    <r>
      <rPr>
        <sz val="12"/>
        <rFont val="ＭＳ Ｐゴシック"/>
        <family val="3"/>
      </rPr>
      <t>北米、中米、南米を含む</t>
    </r>
  </si>
  <si>
    <r>
      <t>アジア：</t>
    </r>
    <r>
      <rPr>
        <sz val="12"/>
        <rFont val="ＭＳ Ｐゴシック"/>
        <family val="3"/>
      </rPr>
      <t>東南アジア、韓国、インド、オセアニアを含む</t>
    </r>
  </si>
  <si>
    <r>
      <t>欧州他：</t>
    </r>
    <r>
      <rPr>
        <sz val="12"/>
        <rFont val="ＭＳ Ｐゴシック"/>
        <family val="3"/>
      </rPr>
      <t>ヨーロッパ、ロシア、アフリカ、中東を含む</t>
    </r>
  </si>
  <si>
    <t>直接輸出</t>
  </si>
  <si>
    <r>
      <t>　　</t>
    </r>
    <r>
      <rPr>
        <b/>
        <u val="single"/>
        <sz val="24"/>
        <rFont val="ＭＳ Ｐゴシック"/>
        <family val="3"/>
      </rPr>
      <t>２０１1年３月期 オムロングループ財務データ集</t>
    </r>
  </si>
  <si>
    <t>研究開発費 / 設備投資費 / 原価償却費</t>
  </si>
  <si>
    <t>・・・</t>
  </si>
  <si>
    <t xml:space="preserve">　２．　四捨五入により、当財務データ集の数値は「平成23年3月期 決算短信」と異なることがございます。 </t>
  </si>
  <si>
    <t>2012年3月期　</t>
  </si>
  <si>
    <t>計画</t>
  </si>
  <si>
    <t>2011年3月期　</t>
  </si>
  <si>
    <t>第1P</t>
  </si>
  <si>
    <t>第2P</t>
  </si>
  <si>
    <t>第3P</t>
  </si>
  <si>
    <t>第4P</t>
  </si>
  <si>
    <t>上期P</t>
  </si>
  <si>
    <t>下期P</t>
  </si>
  <si>
    <t>通期P</t>
  </si>
  <si>
    <t>第2A</t>
  </si>
  <si>
    <t>第3A</t>
  </si>
  <si>
    <t>第4A</t>
  </si>
  <si>
    <t>上期A</t>
  </si>
  <si>
    <t>下期A</t>
  </si>
  <si>
    <t>通期A</t>
  </si>
  <si>
    <t>　　（単位：億円）</t>
  </si>
  <si>
    <t>通期　CP別RD費</t>
  </si>
  <si>
    <t>2010年3月期　</t>
  </si>
  <si>
    <t>構成比</t>
  </si>
  <si>
    <t>IAB</t>
  </si>
  <si>
    <t>EMC</t>
  </si>
  <si>
    <t>AEC</t>
  </si>
  <si>
    <t>SSB</t>
  </si>
  <si>
    <t>HCB</t>
  </si>
  <si>
    <t>通期　CP別設備投資</t>
  </si>
  <si>
    <t>通期　CP別減価償却費</t>
  </si>
  <si>
    <t>2011年3月期　</t>
  </si>
  <si>
    <t xml:space="preserve">11年3月期実績/
10年3月期実績 </t>
  </si>
  <si>
    <t>注）　表中でAは実績、Pは計画を表す</t>
  </si>
  <si>
    <t>2012年3月期計画 と 2011年3月期実績との比較</t>
  </si>
  <si>
    <t>2011年3月期実績　と　2010年3月期実績との比較</t>
  </si>
  <si>
    <t>-</t>
  </si>
  <si>
    <t>-</t>
  </si>
  <si>
    <t>-</t>
  </si>
  <si>
    <t>-</t>
  </si>
  <si>
    <t>計画・実績</t>
  </si>
  <si>
    <t>計画・実績比</t>
  </si>
  <si>
    <t xml:space="preserve">　３．　連結子会社数は152社、持分法適用関連会社数は14社です。　 </t>
  </si>
  <si>
    <t>-</t>
  </si>
  <si>
    <t>　５．　当資料は2011年4月27日に作成・発表したものです。</t>
  </si>
  <si>
    <t>(2011年4月27日発表)</t>
  </si>
  <si>
    <t>(2011年4月27日発表）</t>
  </si>
  <si>
    <t>上期P</t>
  </si>
  <si>
    <t>下期P</t>
  </si>
  <si>
    <t>通期P</t>
  </si>
  <si>
    <t>上期</t>
  </si>
  <si>
    <t>下期</t>
  </si>
  <si>
    <t>通期</t>
  </si>
  <si>
    <t>＊設備投資は連結キャッシュフロー計算書の</t>
  </si>
  <si>
    <t>　資本的支出及び関連する債務を調整したもの</t>
  </si>
  <si>
    <t>　　　　（ⅶ）事故・震災などがあります。なお、業績に影響を与える要因はこれらに限定されるものではありません。 　　</t>
  </si>
  <si>
    <t xml:space="preserve">     　 （ⅳ）資金調達環境の大幅な変動、（ⅴ）他社との提携・協力関係、（ⅵ）為替・株式市場の動向、</t>
  </si>
  <si>
    <t>　４．　業績予想などは、当社が現時点で入手可能な情報と、合理的であると判断する一定の前提に基づいており、</t>
  </si>
  <si>
    <t>　　　　実際の業績はさまざまな要因により、異なる可能性があります。</t>
  </si>
  <si>
    <t>　　　　実際の業績等に影響を与えうる重要な要因には、（ⅰ）当社グループの事業領域を取り巻く日本および海外の経済情勢、</t>
  </si>
  <si>
    <t>　　　　（ⅱ）当社グループ製品・サービスに対する需要動向、（ⅲ）新技術開発・新商品開発における当社グループの能力、</t>
  </si>
  <si>
    <t>*11年3月期の第3四半期より、「IAB」傘下のソーラーパーワーコンディショナ事業を「その他」の事業セグメントへ移管しています。</t>
  </si>
  <si>
    <r>
      <t>　これに伴い、2</t>
    </r>
    <r>
      <rPr>
        <sz val="11"/>
        <rFont val="ＭＳ Ｐゴシック"/>
        <family val="3"/>
      </rPr>
      <t>010年3月期に遡って</t>
    </r>
    <r>
      <rPr>
        <sz val="11"/>
        <rFont val="ＭＳ Ｐゴシック"/>
        <family val="3"/>
      </rPr>
      <t>セグメント情報を新組織区分に組替えて表示しています。</t>
    </r>
  </si>
  <si>
    <t>　資本的支出を適用</t>
  </si>
  <si>
    <t>＊上期設備投資は連結キャッシュフロー計算書の</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</si>
</sst>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_ "/>
    <numFmt numFmtId="180" formatCode="#,##0_ "/>
    <numFmt numFmtId="181" formatCode="0.0_);[Red]\(0.0\)"/>
    <numFmt numFmtId="182" formatCode="#,##0.0_ ;[Red]\-#,##0.0\ "/>
    <numFmt numFmtId="183" formatCode="#,##0_);[Red]\(#,##0\)"/>
    <numFmt numFmtId="184" formatCode="0_ "/>
    <numFmt numFmtId="185" formatCode="#,##0.00_ ;[Red]\-#,##0.00\ "/>
    <numFmt numFmtId="186" formatCode="#,##0_ ;[Red]\-#,##0\ "/>
    <numFmt numFmtId="187" formatCode="#,##0_);\(#,##0\)"/>
    <numFmt numFmtId="188" formatCode="0_);[Red]\(0\)"/>
    <numFmt numFmtId="189" formatCode="0;[Red]0"/>
    <numFmt numFmtId="190" formatCode="0_ ;[Red]\-0\ "/>
    <numFmt numFmtId="191" formatCode="###&quot;.&quot;#"/>
    <numFmt numFmtId="192" formatCode="0.0_ ;[Red]\-0.0\ "/>
    <numFmt numFmtId="193" formatCode="0.00_ ;[Red]\-0.00\ "/>
    <numFmt numFmtId="194" formatCode="0.00_);[Red]\(0.00\)"/>
    <numFmt numFmtId="195" formatCode="0.000_);[Red]\(0.000\)"/>
    <numFmt numFmtId="196" formatCode="0.000"/>
    <numFmt numFmtId="197" formatCode="###0&quot;.&quot;0"/>
    <numFmt numFmtId="198" formatCode="###00&quot;.&quot;0"/>
    <numFmt numFmtId="199" formatCode="####0&quot;.&quot;0"/>
    <numFmt numFmtId="200" formatCode="###0&quot;.&quot;00"/>
    <numFmt numFmtId="201" formatCode="###0.0&quot;.&quot;00"/>
    <numFmt numFmtId="202" formatCode="###0.&quot;.&quot;00"/>
    <numFmt numFmtId="203" formatCode="###.&quot;.&quot;;00000000000000000000000000000000"/>
    <numFmt numFmtId="204" formatCode="###.0.&quot;.&quot;;00000000000000000000000000000000.0"/>
    <numFmt numFmtId="205" formatCode="###.0.&quot;.&quot;;00"/>
    <numFmt numFmtId="206" formatCode="0.00_ "/>
    <numFmt numFmtId="207" formatCode="#,##0.0"/>
    <numFmt numFmtId="208" formatCode="0.000%"/>
    <numFmt numFmtId="209" formatCode="0.0000%"/>
    <numFmt numFmtId="210" formatCode="0.00000%"/>
    <numFmt numFmtId="211" formatCode="#,##0.000;[Red]\-#,##0.000"/>
    <numFmt numFmtId="212" formatCode="0.000_ "/>
    <numFmt numFmtId="213" formatCode="0.00000_);[Red]\(0.00000\)"/>
    <numFmt numFmtId="214" formatCode="0.0\P"/>
    <numFmt numFmtId="215" formatCode="0.00\P"/>
    <numFmt numFmtId="216" formatCode="0%\P"/>
    <numFmt numFmtId="217" formatCode="0\P"/>
    <numFmt numFmtId="218" formatCode="0.000\P"/>
    <numFmt numFmtId="219" formatCode="\P"/>
    <numFmt numFmtId="220" formatCode="&quot;Yes&quot;;&quot;Yes&quot;;&quot;No&quot;"/>
    <numFmt numFmtId="221" formatCode="&quot;True&quot;;&quot;True&quot;;&quot;False&quot;"/>
    <numFmt numFmtId="222" formatCode="&quot;On&quot;;&quot;On&quot;;&quot;Off&quot;"/>
    <numFmt numFmtId="223" formatCode="[$€-2]\ #,##0.00_);[Red]\([$€-2]\ #,##0.00\)"/>
    <numFmt numFmtId="224" formatCode="#,##0.0_ "/>
  </numFmts>
  <fonts count="22">
    <font>
      <sz val="11"/>
      <name val="ＭＳ Ｐゴシック"/>
      <family val="3"/>
    </font>
    <font>
      <sz val="11"/>
      <name val="Arial"/>
      <family val="2"/>
    </font>
    <font>
      <sz val="6"/>
      <name val="ＭＳ Ｐゴシック"/>
      <family val="3"/>
    </font>
    <font>
      <b/>
      <sz val="12"/>
      <name val="ＭＳ Ｐゴシック"/>
      <family val="3"/>
    </font>
    <font>
      <b/>
      <sz val="11"/>
      <name val="Arial"/>
      <family val="2"/>
    </font>
    <font>
      <sz val="12"/>
      <name val="Arial"/>
      <family val="2"/>
    </font>
    <font>
      <b/>
      <sz val="11"/>
      <name val="ＭＳ Ｐゴシック"/>
      <family val="3"/>
    </font>
    <font>
      <sz val="10"/>
      <name val="Arial"/>
      <family val="2"/>
    </font>
    <font>
      <sz val="12"/>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b/>
      <sz val="13"/>
      <name val="ＭＳ Ｐゴシック"/>
      <family val="3"/>
    </font>
    <font>
      <b/>
      <u val="single"/>
      <sz val="24"/>
      <name val="ＭＳ Ｐゴシック"/>
      <family val="3"/>
    </font>
    <font>
      <b/>
      <sz val="16"/>
      <name val="ＭＳ Ｐゴシック"/>
      <family val="3"/>
    </font>
    <font>
      <b/>
      <u val="single"/>
      <sz val="14"/>
      <name val="ＭＳ Ｐゴシック"/>
      <family val="3"/>
    </font>
    <font>
      <b/>
      <sz val="14"/>
      <name val="ＭＳ Ｐゴシック"/>
      <family val="3"/>
    </font>
    <font>
      <b/>
      <sz val="20"/>
      <name val="ＭＳ Ｐゴシック"/>
      <family val="3"/>
    </font>
    <font>
      <sz val="9"/>
      <name val="ＭＳ Ｐゴシック"/>
      <family val="3"/>
    </font>
    <font>
      <b/>
      <sz val="12"/>
      <name val="Arial"/>
      <family val="2"/>
    </font>
    <font>
      <b/>
      <sz val="24"/>
      <name val="ＭＳ Ｐゴシック"/>
      <family val="3"/>
    </font>
    <font>
      <b/>
      <sz val="8"/>
      <name val="ＭＳ Ｐゴシック"/>
      <family val="2"/>
    </font>
  </fonts>
  <fills count="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196">
    <border>
      <left/>
      <right/>
      <top/>
      <bottom/>
      <diagonal/>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medium"/>
      <top style="medium"/>
      <bottom style="double"/>
    </border>
    <border>
      <left>
        <color indexed="63"/>
      </left>
      <right>
        <color indexed="63"/>
      </right>
      <top style="medium"/>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medium"/>
      <right>
        <color indexed="63"/>
      </right>
      <top style="double"/>
      <bottom style="thin"/>
    </border>
    <border>
      <left>
        <color indexed="63"/>
      </left>
      <right>
        <color indexed="63"/>
      </right>
      <top style="double"/>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thin"/>
    </border>
    <border>
      <left>
        <color indexed="63"/>
      </left>
      <right style="medium"/>
      <top>
        <color indexed="63"/>
      </top>
      <bottom style="medium"/>
    </border>
    <border>
      <left>
        <color indexed="63"/>
      </left>
      <right>
        <color indexed="63"/>
      </right>
      <top style="medium"/>
      <bottom>
        <color indexed="63"/>
      </bottom>
    </border>
    <border>
      <left style="medium"/>
      <right style="medium"/>
      <top style="thin"/>
      <bottom style="double"/>
    </border>
    <border>
      <left style="medium"/>
      <right style="medium"/>
      <top>
        <color indexed="63"/>
      </top>
      <bottom style="thin"/>
    </border>
    <border>
      <left>
        <color indexed="63"/>
      </left>
      <right style="medium"/>
      <top>
        <color indexed="63"/>
      </top>
      <bottom style="dotted"/>
    </border>
    <border>
      <left>
        <color indexed="63"/>
      </left>
      <right style="medium"/>
      <top style="medium"/>
      <bottom style="double"/>
    </border>
    <border>
      <left style="medium"/>
      <right style="thin"/>
      <top style="medium"/>
      <bottom style="double"/>
    </border>
    <border>
      <left>
        <color indexed="63"/>
      </left>
      <right>
        <color indexed="63"/>
      </right>
      <top style="medium"/>
      <bottom style="medium"/>
    </border>
    <border>
      <left style="medium"/>
      <right>
        <color indexed="63"/>
      </right>
      <top style="medium"/>
      <bottom style="medium"/>
    </border>
    <border>
      <left style="medium"/>
      <right>
        <color indexed="63"/>
      </right>
      <top style="double"/>
      <bottom style="medium"/>
    </border>
    <border>
      <left>
        <color indexed="63"/>
      </left>
      <right>
        <color indexed="63"/>
      </right>
      <top style="double"/>
      <bottom style="medium"/>
    </border>
    <border>
      <left style="thin"/>
      <right style="thin"/>
      <top style="thin"/>
      <bottom style="double"/>
    </border>
    <border>
      <left style="thin"/>
      <right style="thin"/>
      <top>
        <color indexed="63"/>
      </top>
      <bottom style="thin"/>
    </border>
    <border>
      <left style="medium"/>
      <right style="thin"/>
      <top style="double"/>
      <bottom style="medium"/>
    </border>
    <border>
      <left style="thin"/>
      <right style="thin"/>
      <top style="thin"/>
      <bottom style="thin"/>
    </border>
    <border>
      <left style="medium"/>
      <right>
        <color indexed="63"/>
      </right>
      <top style="thin"/>
      <bottom style="medium"/>
    </border>
    <border>
      <left style="medium"/>
      <right style="thin"/>
      <top>
        <color indexed="63"/>
      </top>
      <bottom style="double"/>
    </border>
    <border>
      <left>
        <color indexed="63"/>
      </left>
      <right style="medium"/>
      <top style="thin"/>
      <bottom>
        <color indexed="63"/>
      </bottom>
    </border>
    <border>
      <left style="thin"/>
      <right style="medium"/>
      <top>
        <color indexed="63"/>
      </top>
      <bottom style="thin"/>
    </border>
    <border>
      <left style="thin"/>
      <right style="thin"/>
      <top style="medium"/>
      <bottom style="thin"/>
    </border>
    <border>
      <left style="thin"/>
      <right style="thin"/>
      <top style="thin"/>
      <bottom style="medium"/>
    </border>
    <border>
      <left style="medium"/>
      <right style="medium"/>
      <top style="thin"/>
      <bottom style="thin"/>
    </border>
    <border>
      <left style="medium"/>
      <right style="medium"/>
      <top style="double"/>
      <bottom style="medium"/>
    </border>
    <border>
      <left style="thin"/>
      <right style="thin"/>
      <top>
        <color indexed="63"/>
      </top>
      <bottom style="medium"/>
    </border>
    <border>
      <left style="medium"/>
      <right style="medium"/>
      <top>
        <color indexed="63"/>
      </top>
      <bottom style="medium"/>
    </border>
    <border>
      <left style="thin"/>
      <right>
        <color indexed="63"/>
      </right>
      <top style="medium"/>
      <bottom style="thin"/>
    </border>
    <border>
      <left style="medium"/>
      <right style="thin"/>
      <top>
        <color indexed="63"/>
      </top>
      <bottom style="thin"/>
    </border>
    <border>
      <left style="medium"/>
      <right style="thin"/>
      <top style="thin"/>
      <bottom style="thin"/>
    </border>
    <border>
      <left style="medium"/>
      <right style="thin"/>
      <top style="thin"/>
      <bottom style="double"/>
    </border>
    <border>
      <left style="thin"/>
      <right style="medium"/>
      <top style="thin"/>
      <bottom style="double"/>
    </border>
    <border>
      <left>
        <color indexed="63"/>
      </left>
      <right style="thin"/>
      <top style="thin"/>
      <bottom style="double"/>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tted"/>
    </border>
    <border>
      <left style="medium"/>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double"/>
    </border>
    <border>
      <left style="medium"/>
      <right style="medium"/>
      <top style="thin"/>
      <bottom style="medium"/>
    </border>
    <border>
      <left>
        <color indexed="63"/>
      </left>
      <right style="medium"/>
      <top style="thin"/>
      <bottom style="dotted"/>
    </border>
    <border>
      <left>
        <color indexed="63"/>
      </left>
      <right>
        <color indexed="63"/>
      </right>
      <top style="thin"/>
      <bottom style="dotted"/>
    </border>
    <border>
      <left style="thin"/>
      <right style="thin"/>
      <top style="medium"/>
      <bottom style="double"/>
    </border>
    <border>
      <left style="thin"/>
      <right>
        <color indexed="63"/>
      </right>
      <top style="medium"/>
      <bottom style="double"/>
    </border>
    <border>
      <left style="thin"/>
      <right style="medium"/>
      <top style="medium"/>
      <bottom style="double"/>
    </border>
    <border>
      <left style="medium"/>
      <right style="thin"/>
      <top>
        <color indexed="63"/>
      </top>
      <bottom style="medium"/>
    </border>
    <border>
      <left style="thin"/>
      <right>
        <color indexed="63"/>
      </right>
      <top style="thin"/>
      <bottom style="double"/>
    </border>
    <border>
      <left>
        <color indexed="63"/>
      </left>
      <right style="medium"/>
      <top style="thin"/>
      <bottom style="double"/>
    </border>
    <border>
      <left style="medium"/>
      <right style="thin"/>
      <top style="thin"/>
      <bottom style="medium"/>
    </border>
    <border>
      <left>
        <color indexed="63"/>
      </left>
      <right style="thin"/>
      <top style="thin"/>
      <bottom style="medium"/>
    </border>
    <border>
      <left>
        <color indexed="63"/>
      </left>
      <right style="thin"/>
      <top style="medium"/>
      <bottom style="double"/>
    </border>
    <border>
      <left style="thin"/>
      <right style="thin"/>
      <top style="thin"/>
      <bottom>
        <color indexed="63"/>
      </bottom>
    </border>
    <border>
      <left style="medium"/>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thin"/>
      <top style="double"/>
      <bottom style="medium"/>
    </border>
    <border>
      <left style="thin"/>
      <right>
        <color indexed="63"/>
      </right>
      <top style="double"/>
      <bottom style="medium"/>
    </border>
    <border>
      <left>
        <color indexed="63"/>
      </left>
      <right>
        <color indexed="63"/>
      </right>
      <top style="thin"/>
      <bottom style="double"/>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style="thin"/>
      <right style="thin"/>
      <top style="thin"/>
      <bottom style="dotted"/>
    </border>
    <border>
      <left style="thin"/>
      <right style="thin"/>
      <top>
        <color indexed="63"/>
      </top>
      <bottom style="dotted"/>
    </border>
    <border>
      <left style="thin"/>
      <right>
        <color indexed="63"/>
      </right>
      <top style="thin"/>
      <bottom style="medium"/>
    </border>
    <border>
      <left style="medium"/>
      <right style="medium"/>
      <top style="medium"/>
      <bottom style="thin"/>
    </border>
    <border>
      <left style="thin"/>
      <right style="thin"/>
      <top style="double"/>
      <bottom style="thin"/>
    </border>
    <border>
      <left style="thin"/>
      <right>
        <color indexed="63"/>
      </right>
      <top style="medium"/>
      <bottom style="medium"/>
    </border>
    <border>
      <left style="thin"/>
      <right style="thin"/>
      <top style="medium"/>
      <bottom style="medium"/>
    </border>
    <border>
      <left style="thin"/>
      <right style="medium"/>
      <top style="double"/>
      <bottom style="medium"/>
    </border>
    <border>
      <left style="thin"/>
      <right style="medium"/>
      <top style="double"/>
      <bottom style="thin"/>
    </border>
    <border>
      <left style="medium"/>
      <right style="thin"/>
      <top style="double"/>
      <bottom style="thin"/>
    </border>
    <border>
      <left style="medium"/>
      <right style="medium"/>
      <top style="double"/>
      <bottom style="thin"/>
    </border>
    <border>
      <left>
        <color indexed="63"/>
      </left>
      <right style="thin"/>
      <top style="double"/>
      <bottom style="medium"/>
    </border>
    <border>
      <left style="thin"/>
      <right style="medium"/>
      <top style="thin"/>
      <bottom style="thin"/>
    </border>
    <border>
      <left style="thin"/>
      <right>
        <color indexed="63"/>
      </right>
      <top style="double"/>
      <bottom style="thin"/>
    </border>
    <border>
      <left style="medium"/>
      <right style="thin"/>
      <top style="thin"/>
      <bottom style="dotted"/>
    </border>
    <border>
      <left style="medium"/>
      <right style="medium"/>
      <top style="thin"/>
      <bottom style="dotted"/>
    </border>
    <border>
      <left style="medium"/>
      <right style="thin"/>
      <top>
        <color indexed="63"/>
      </top>
      <bottom style="dotted"/>
    </border>
    <border>
      <left style="medium"/>
      <right style="medium"/>
      <top>
        <color indexed="63"/>
      </top>
      <bottom style="dotted"/>
    </border>
    <border>
      <left style="medium"/>
      <right style="thin"/>
      <top style="thin"/>
      <bottom>
        <color indexed="63"/>
      </bottom>
    </border>
    <border>
      <left style="medium"/>
      <right style="medium"/>
      <top style="thin"/>
      <bottom>
        <color indexed="63"/>
      </bottom>
    </border>
    <border>
      <left style="thin"/>
      <right style="medium"/>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thin"/>
      <right style="medium"/>
      <top>
        <color indexed="63"/>
      </top>
      <bottom style="medium"/>
    </border>
    <border>
      <left style="thin"/>
      <right style="thin"/>
      <top style="double"/>
      <bottom>
        <color indexed="63"/>
      </bottom>
    </border>
    <border>
      <left>
        <color indexed="63"/>
      </left>
      <right style="thin"/>
      <top style="medium"/>
      <bottom>
        <color indexed="63"/>
      </bottom>
    </border>
    <border>
      <left style="medium"/>
      <right style="thin"/>
      <top style="medium"/>
      <bottom>
        <color indexed="63"/>
      </bottom>
    </border>
    <border>
      <left style="thin"/>
      <right>
        <color indexed="63"/>
      </right>
      <top style="thin"/>
      <bottom>
        <color indexed="63"/>
      </bottom>
    </border>
    <border>
      <left style="medium"/>
      <right>
        <color indexed="63"/>
      </right>
      <top style="thin"/>
      <bottom style="double"/>
    </border>
    <border>
      <left style="medium"/>
      <right style="thin"/>
      <top style="medium"/>
      <bottom style="thin"/>
    </border>
    <border>
      <left style="thin"/>
      <right style="medium"/>
      <top style="thin"/>
      <bottom>
        <color indexed="63"/>
      </bottom>
    </border>
    <border>
      <left style="medium"/>
      <right style="thin"/>
      <top style="double"/>
      <bottom>
        <color indexed="63"/>
      </bottom>
    </border>
    <border>
      <left style="medium"/>
      <right style="medium"/>
      <top style="double"/>
      <bottom>
        <color indexed="63"/>
      </bottom>
    </border>
    <border>
      <left>
        <color indexed="63"/>
      </left>
      <right>
        <color indexed="63"/>
      </right>
      <top style="double"/>
      <bottom style="double"/>
    </border>
    <border>
      <left style="medium"/>
      <right>
        <color indexed="63"/>
      </right>
      <top style="double"/>
      <bottom style="double"/>
    </border>
    <border>
      <left style="thin"/>
      <right style="thin"/>
      <top style="double"/>
      <bottom style="double"/>
    </border>
    <border>
      <left style="thin"/>
      <right style="medium"/>
      <top style="double"/>
      <bottom style="double"/>
    </border>
    <border>
      <left style="medium"/>
      <right style="thin"/>
      <top style="double"/>
      <bottom style="double"/>
    </border>
    <border>
      <left style="medium"/>
      <right style="medium"/>
      <top style="double"/>
      <bottom style="double"/>
    </border>
    <border>
      <left style="thin"/>
      <right>
        <color indexed="63"/>
      </right>
      <top style="double"/>
      <bottom style="double"/>
    </border>
    <border>
      <left style="medium"/>
      <right>
        <color indexed="63"/>
      </right>
      <top style="double"/>
      <bottom>
        <color indexed="63"/>
      </bottom>
    </border>
    <border>
      <left>
        <color indexed="63"/>
      </left>
      <right style="medium"/>
      <top style="double"/>
      <bottom>
        <color indexed="63"/>
      </bottom>
    </border>
    <border>
      <left style="medium"/>
      <right>
        <color indexed="63"/>
      </right>
      <top style="dashed"/>
      <bottom style="dashed"/>
    </border>
    <border>
      <left>
        <color indexed="63"/>
      </left>
      <right style="medium"/>
      <top style="dashed"/>
      <bottom style="dashed"/>
    </border>
    <border>
      <left style="thin"/>
      <right style="thin"/>
      <top style="dashed"/>
      <bottom style="dashed"/>
    </border>
    <border>
      <left>
        <color indexed="63"/>
      </left>
      <right>
        <color indexed="63"/>
      </right>
      <top style="dashed"/>
      <bottom style="dashed"/>
    </border>
    <border>
      <left style="thin"/>
      <right>
        <color indexed="63"/>
      </right>
      <top style="dashed"/>
      <bottom style="dashed"/>
    </border>
    <border>
      <left style="thin"/>
      <right style="medium"/>
      <top style="dashed"/>
      <bottom style="dashed"/>
    </border>
    <border>
      <left style="medium"/>
      <right style="medium"/>
      <top style="dashed"/>
      <bottom style="dashed"/>
    </border>
    <border>
      <left style="medium"/>
      <right>
        <color indexed="63"/>
      </right>
      <top style="dashed"/>
      <bottom style="double"/>
    </border>
    <border>
      <left>
        <color indexed="63"/>
      </left>
      <right style="medium"/>
      <top style="dashed"/>
      <bottom style="double"/>
    </border>
    <border>
      <left style="thin"/>
      <right style="thin"/>
      <top style="dashed"/>
      <bottom style="double"/>
    </border>
    <border>
      <left>
        <color indexed="63"/>
      </left>
      <right>
        <color indexed="63"/>
      </right>
      <top style="dashed"/>
      <bottom style="double"/>
    </border>
    <border>
      <left style="thin"/>
      <right>
        <color indexed="63"/>
      </right>
      <top style="dashed"/>
      <bottom style="double"/>
    </border>
    <border>
      <left style="thin"/>
      <right style="medium"/>
      <top style="dashed"/>
      <bottom style="double"/>
    </border>
    <border>
      <left style="medium"/>
      <right style="medium"/>
      <top style="dashed"/>
      <bottom style="double"/>
    </border>
    <border>
      <left style="medium"/>
      <right>
        <color indexed="63"/>
      </right>
      <top>
        <color indexed="63"/>
      </top>
      <bottom style="dashed"/>
    </border>
    <border>
      <left>
        <color indexed="63"/>
      </left>
      <right style="medium"/>
      <top>
        <color indexed="63"/>
      </top>
      <bottom style="dashed"/>
    </border>
    <border>
      <left style="thin"/>
      <right style="thin"/>
      <top>
        <color indexed="63"/>
      </top>
      <bottom style="dashed"/>
    </border>
    <border>
      <left>
        <color indexed="63"/>
      </left>
      <right>
        <color indexed="63"/>
      </right>
      <top>
        <color indexed="63"/>
      </top>
      <bottom style="dashed"/>
    </border>
    <border>
      <left style="thin"/>
      <right>
        <color indexed="63"/>
      </right>
      <top>
        <color indexed="63"/>
      </top>
      <bottom style="dashed"/>
    </border>
    <border>
      <left style="thin"/>
      <right style="medium"/>
      <top>
        <color indexed="63"/>
      </top>
      <bottom style="dashed"/>
    </border>
    <border>
      <left style="medium"/>
      <right style="medium"/>
      <top>
        <color indexed="63"/>
      </top>
      <bottom style="dashed"/>
    </border>
    <border>
      <left style="thin"/>
      <right style="medium"/>
      <top style="double"/>
      <bottom>
        <color indexed="63"/>
      </bottom>
    </border>
    <border>
      <left style="medium"/>
      <right style="thin"/>
      <top style="dashed"/>
      <bottom style="dashed"/>
    </border>
    <border>
      <left style="medium"/>
      <right style="thin"/>
      <top style="dashed"/>
      <bottom style="double"/>
    </border>
    <border>
      <left style="medium"/>
      <right style="thin"/>
      <top>
        <color indexed="63"/>
      </top>
      <bottom style="dashed"/>
    </border>
    <border>
      <left>
        <color indexed="63"/>
      </left>
      <right style="thin"/>
      <top style="double"/>
      <bottom>
        <color indexed="63"/>
      </bottom>
    </border>
    <border>
      <left>
        <color indexed="63"/>
      </left>
      <right style="thin"/>
      <top style="dashed"/>
      <bottom style="dashed"/>
    </border>
    <border>
      <left>
        <color indexed="63"/>
      </left>
      <right style="thin"/>
      <top style="dashed"/>
      <bottom style="double"/>
    </border>
    <border>
      <left>
        <color indexed="63"/>
      </left>
      <right style="thin"/>
      <top>
        <color indexed="63"/>
      </top>
      <bottom style="dashed"/>
    </border>
    <border>
      <left>
        <color indexed="63"/>
      </left>
      <right style="thin"/>
      <top style="medium"/>
      <bottom style="thin"/>
    </border>
    <border>
      <left>
        <color indexed="63"/>
      </left>
      <right style="thin"/>
      <top>
        <color indexed="63"/>
      </top>
      <bottom>
        <color indexed="63"/>
      </bottom>
    </border>
    <border>
      <left>
        <color indexed="63"/>
      </left>
      <right>
        <color indexed="63"/>
      </right>
      <top style="double"/>
      <bottom>
        <color indexed="63"/>
      </bottom>
    </border>
    <border>
      <left style="thin"/>
      <right>
        <color indexed="63"/>
      </right>
      <top style="double"/>
      <bottom>
        <color indexed="63"/>
      </bottom>
    </border>
    <border>
      <left style="thin"/>
      <right style="thin"/>
      <top style="dashed"/>
      <bottom style="medium"/>
    </border>
    <border>
      <left>
        <color indexed="63"/>
      </left>
      <right>
        <color indexed="63"/>
      </right>
      <top style="dashed"/>
      <bottom style="medium"/>
    </border>
    <border>
      <left style="medium"/>
      <right style="thin"/>
      <top style="dashed"/>
      <bottom style="medium"/>
    </border>
    <border>
      <left style="thin"/>
      <right>
        <color indexed="63"/>
      </right>
      <top style="dashed"/>
      <bottom style="medium"/>
    </border>
    <border>
      <left style="medium"/>
      <right>
        <color indexed="63"/>
      </right>
      <top style="dashed"/>
      <bottom style="medium"/>
    </border>
    <border>
      <left style="medium"/>
      <right style="medium"/>
      <top style="dashed"/>
      <bottom style="medium"/>
    </border>
    <border>
      <left style="medium"/>
      <right style="medium"/>
      <top>
        <color indexed="63"/>
      </top>
      <bottom style="double"/>
    </border>
    <border>
      <left style="medium"/>
      <right style="medium"/>
      <top style="thin"/>
      <bottom style="dashed"/>
    </border>
    <border>
      <left style="thin"/>
      <right style="thin"/>
      <top style="thin"/>
      <bottom style="dashed"/>
    </border>
    <border>
      <left>
        <color indexed="63"/>
      </left>
      <right>
        <color indexed="63"/>
      </right>
      <top style="thin"/>
      <bottom style="dashed"/>
    </border>
    <border>
      <left style="medium"/>
      <right style="thin"/>
      <top style="thin"/>
      <bottom style="dashed"/>
    </border>
    <border>
      <left style="thin"/>
      <right>
        <color indexed="63"/>
      </right>
      <top style="thin"/>
      <bottom style="dashed"/>
    </border>
    <border>
      <left style="medium"/>
      <right>
        <color indexed="63"/>
      </right>
      <top style="thin"/>
      <bottom style="dashed"/>
    </border>
    <border>
      <left>
        <color indexed="63"/>
      </left>
      <right style="medium"/>
      <top style="thin"/>
      <bottom style="dashed"/>
    </border>
    <border>
      <left style="thin"/>
      <right>
        <color indexed="63"/>
      </right>
      <top style="thin"/>
      <bottom style="dotted"/>
    </border>
    <border>
      <left style="thin"/>
      <right>
        <color indexed="63"/>
      </right>
      <top>
        <color indexed="63"/>
      </top>
      <bottom style="dotted"/>
    </border>
    <border>
      <left style="thin"/>
      <right style="medium"/>
      <top style="thin"/>
      <bottom style="medium"/>
    </border>
    <border>
      <left>
        <color indexed="63"/>
      </left>
      <right style="medium"/>
      <top style="double"/>
      <bottom style="medium"/>
    </border>
    <border>
      <left style="medium"/>
      <right>
        <color indexed="63"/>
      </right>
      <top style="thin"/>
      <bottom style="dotted"/>
    </border>
    <border>
      <left style="medium"/>
      <right style="thin"/>
      <top style="dotted"/>
      <bottom style="dotted"/>
    </border>
    <border>
      <left style="thin"/>
      <right style="thin"/>
      <top>
        <color indexed="63"/>
      </top>
      <bottom style="double"/>
    </border>
    <border>
      <left>
        <color indexed="63"/>
      </left>
      <right style="thin"/>
      <top style="thin"/>
      <bottom>
        <color indexed="63"/>
      </bottom>
    </border>
    <border>
      <left>
        <color indexed="63"/>
      </left>
      <right style="medium"/>
      <top style="dashed"/>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dotted"/>
    </border>
    <border>
      <left>
        <color indexed="63"/>
      </left>
      <right style="thin"/>
      <top>
        <color indexed="63"/>
      </top>
      <bottom style="dotted"/>
    </border>
    <border>
      <left style="thin"/>
      <right style="thin"/>
      <top style="dotted"/>
      <bottom style="thin"/>
    </border>
    <border>
      <left style="medium"/>
      <right style="medium"/>
      <top style="medium"/>
      <bottom style="medium"/>
    </border>
    <border>
      <left>
        <color indexed="63"/>
      </left>
      <right style="medium"/>
      <top style="medium"/>
      <bottom style="medium"/>
    </border>
    <border>
      <left>
        <color indexed="63"/>
      </left>
      <right style="medium"/>
      <top>
        <color indexed="63"/>
      </top>
      <bottom style="double"/>
    </border>
    <border>
      <left>
        <color indexed="63"/>
      </left>
      <right style="medium"/>
      <top style="double"/>
      <bottom style="thin"/>
    </border>
    <border>
      <left style="thin"/>
      <right style="medium"/>
      <top style="medium"/>
      <bottom>
        <color indexed="63"/>
      </bottom>
    </border>
    <border>
      <left style="thin"/>
      <right style="medium"/>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0" fillId="0" borderId="0" applyNumberFormat="0" applyFill="0" applyBorder="0" applyAlignment="0" applyProtection="0"/>
  </cellStyleXfs>
  <cellXfs count="2020">
    <xf numFmtId="0" fontId="0" fillId="0" borderId="0" xfId="0" applyAlignment="1">
      <alignment/>
    </xf>
    <xf numFmtId="0" fontId="1" fillId="0" borderId="0" xfId="0" applyFont="1" applyAlignment="1">
      <alignment vertical="center"/>
    </xf>
    <xf numFmtId="0" fontId="3" fillId="2" borderId="1" xfId="0" applyFont="1" applyFill="1" applyBorder="1" applyAlignment="1">
      <alignment horizontal="center" vertical="center"/>
    </xf>
    <xf numFmtId="0" fontId="1" fillId="0" borderId="0" xfId="0" applyFont="1" applyFill="1" applyBorder="1" applyAlignment="1">
      <alignment horizontal="right" vertical="center"/>
    </xf>
    <xf numFmtId="0" fontId="7" fillId="0" borderId="0" xfId="0" applyFont="1" applyAlignment="1">
      <alignment vertical="top"/>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38" fontId="0" fillId="0" borderId="0" xfId="17" applyFont="1" applyAlignment="1">
      <alignment horizontal="righ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0" fillId="4" borderId="6" xfId="0" applyFont="1" applyFill="1" applyBorder="1" applyAlignment="1">
      <alignment horizontal="left" vertical="center"/>
    </xf>
    <xf numFmtId="0" fontId="8" fillId="4" borderId="6" xfId="0" applyFont="1" applyFill="1" applyBorder="1" applyAlignment="1">
      <alignment horizontal="left" vertical="center"/>
    </xf>
    <xf numFmtId="0" fontId="1" fillId="4" borderId="7" xfId="0" applyFont="1" applyFill="1" applyBorder="1" applyAlignment="1">
      <alignment horizontal="right" vertical="center"/>
    </xf>
    <xf numFmtId="0" fontId="1" fillId="4" borderId="8" xfId="0" applyFont="1" applyFill="1" applyBorder="1" applyAlignment="1">
      <alignment horizontal="left" vertical="center"/>
    </xf>
    <xf numFmtId="0" fontId="1" fillId="4" borderId="9" xfId="0" applyFont="1" applyFill="1" applyBorder="1" applyAlignment="1">
      <alignment horizontal="right" vertical="center"/>
    </xf>
    <xf numFmtId="0" fontId="1" fillId="4" borderId="10" xfId="0" applyFont="1" applyFill="1" applyBorder="1" applyAlignment="1">
      <alignment horizontal="left" vertical="center"/>
    </xf>
    <xf numFmtId="0" fontId="1" fillId="4" borderId="11" xfId="0" applyFont="1" applyFill="1" applyBorder="1" applyAlignment="1">
      <alignment horizontal="right" vertical="center"/>
    </xf>
    <xf numFmtId="0" fontId="1" fillId="4" borderId="12" xfId="0" applyFont="1" applyFill="1" applyBorder="1" applyAlignment="1">
      <alignment horizontal="right" vertical="center"/>
    </xf>
    <xf numFmtId="0" fontId="1" fillId="4" borderId="13" xfId="0" applyFont="1" applyFill="1" applyBorder="1" applyAlignment="1">
      <alignment horizontal="right" vertical="center"/>
    </xf>
    <xf numFmtId="0" fontId="1" fillId="4" borderId="14" xfId="0" applyFont="1" applyFill="1" applyBorder="1" applyAlignment="1">
      <alignment horizontal="right" vertical="center"/>
    </xf>
    <xf numFmtId="0" fontId="4" fillId="4" borderId="5" xfId="0" applyFont="1" applyFill="1" applyBorder="1" applyAlignment="1">
      <alignment horizontal="right" vertical="center"/>
    </xf>
    <xf numFmtId="0" fontId="1" fillId="4" borderId="15" xfId="0" applyFont="1" applyFill="1" applyBorder="1" applyAlignment="1">
      <alignment horizontal="left" vertical="center"/>
    </xf>
    <xf numFmtId="0" fontId="4" fillId="4" borderId="16" xfId="0" applyFont="1" applyFill="1" applyBorder="1" applyAlignment="1">
      <alignment horizontal="right" vertical="center"/>
    </xf>
    <xf numFmtId="0" fontId="1" fillId="4" borderId="17" xfId="0" applyFont="1" applyFill="1" applyBorder="1" applyAlignment="1">
      <alignment horizontal="left" vertical="center"/>
    </xf>
    <xf numFmtId="0" fontId="4" fillId="4" borderId="18" xfId="0" applyFont="1" applyFill="1" applyBorder="1" applyAlignment="1">
      <alignment horizontal="righ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xf>
    <xf numFmtId="0" fontId="0" fillId="4" borderId="7" xfId="0" applyFont="1" applyFill="1" applyBorder="1" applyAlignment="1">
      <alignment horizontal="left" vertical="center"/>
    </xf>
    <xf numFmtId="0" fontId="0" fillId="0" borderId="0" xfId="0" applyFont="1" applyAlignment="1">
      <alignment/>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19" xfId="0" applyFont="1" applyFill="1" applyBorder="1" applyAlignment="1">
      <alignment horizontal="left" vertical="center"/>
    </xf>
    <xf numFmtId="0" fontId="0" fillId="4" borderId="17" xfId="0" applyFont="1" applyFill="1" applyBorder="1" applyAlignment="1">
      <alignment horizontal="left" vertical="center"/>
    </xf>
    <xf numFmtId="0" fontId="0" fillId="4" borderId="2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4" borderId="6" xfId="0" applyFont="1" applyFill="1" applyBorder="1" applyAlignment="1">
      <alignment vertical="center"/>
    </xf>
    <xf numFmtId="0" fontId="0" fillId="4" borderId="21" xfId="0" applyFont="1" applyFill="1" applyBorder="1" applyAlignment="1">
      <alignment vertical="center"/>
    </xf>
    <xf numFmtId="0" fontId="0" fillId="4" borderId="18" xfId="0" applyFont="1" applyFill="1" applyBorder="1" applyAlignment="1">
      <alignment horizontal="center" vertical="center"/>
    </xf>
    <xf numFmtId="0" fontId="0" fillId="4" borderId="6" xfId="0" applyFont="1" applyFill="1" applyBorder="1" applyAlignment="1">
      <alignment horizontal="left" vertical="center"/>
    </xf>
    <xf numFmtId="0" fontId="0" fillId="4" borderId="21" xfId="0" applyFont="1" applyFill="1" applyBorder="1" applyAlignment="1">
      <alignment horizontal="left" vertical="center"/>
    </xf>
    <xf numFmtId="176" fontId="8" fillId="2" borderId="22" xfId="15" applyNumberFormat="1" applyFont="1" applyFill="1" applyBorder="1" applyAlignment="1">
      <alignment horizontal="right" vertical="center"/>
    </xf>
    <xf numFmtId="176" fontId="8" fillId="2" borderId="23" xfId="15" applyNumberFormat="1" applyFont="1" applyFill="1" applyBorder="1" applyAlignment="1">
      <alignment horizontal="right" vertical="center"/>
    </xf>
    <xf numFmtId="0" fontId="0" fillId="0" borderId="0" xfId="0" applyFont="1" applyAlignment="1">
      <alignment horizontal="right"/>
    </xf>
    <xf numFmtId="0" fontId="0" fillId="0" borderId="0" xfId="0" applyFont="1" applyFill="1" applyAlignment="1">
      <alignment/>
    </xf>
    <xf numFmtId="176" fontId="8" fillId="0" borderId="0" xfId="15" applyNumberFormat="1" applyFont="1" applyFill="1" applyBorder="1" applyAlignment="1">
      <alignment horizontal="right" vertical="center"/>
    </xf>
    <xf numFmtId="38" fontId="0" fillId="0" borderId="0" xfId="0" applyNumberFormat="1" applyFont="1" applyAlignment="1">
      <alignment/>
    </xf>
    <xf numFmtId="0" fontId="8" fillId="0" borderId="0" xfId="0" applyFont="1" applyAlignment="1">
      <alignment vertical="center"/>
    </xf>
    <xf numFmtId="0" fontId="11" fillId="0" borderId="0" xfId="0" applyFont="1" applyAlignment="1">
      <alignment/>
    </xf>
    <xf numFmtId="0" fontId="11" fillId="0" borderId="0" xfId="0" applyFont="1" applyAlignment="1">
      <alignment horizontal="center"/>
    </xf>
    <xf numFmtId="0" fontId="1" fillId="4" borderId="24" xfId="0" applyFont="1" applyFill="1" applyBorder="1" applyAlignment="1">
      <alignment horizontal="right" vertical="center"/>
    </xf>
    <xf numFmtId="176" fontId="1" fillId="4" borderId="12" xfId="15" applyNumberFormat="1" applyFont="1" applyFill="1" applyBorder="1" applyAlignment="1">
      <alignment horizontal="right" vertical="center"/>
    </xf>
    <xf numFmtId="176" fontId="1" fillId="4" borderId="13" xfId="15" applyNumberFormat="1" applyFont="1" applyFill="1" applyBorder="1" applyAlignment="1">
      <alignment horizontal="right" vertical="center"/>
    </xf>
    <xf numFmtId="176" fontId="1" fillId="4" borderId="11" xfId="15" applyNumberFormat="1" applyFont="1" applyFill="1" applyBorder="1" applyAlignment="1">
      <alignment horizontal="right" vertical="center"/>
    </xf>
    <xf numFmtId="0" fontId="3" fillId="0" borderId="0" xfId="0" applyFont="1" applyAlignment="1">
      <alignment vertical="center"/>
    </xf>
    <xf numFmtId="0" fontId="8" fillId="0" borderId="0" xfId="0" applyFont="1" applyAlignment="1">
      <alignment/>
    </xf>
    <xf numFmtId="0" fontId="3" fillId="3" borderId="3" xfId="0" applyFont="1" applyFill="1" applyBorder="1" applyAlignment="1">
      <alignment horizontal="center" vertical="center"/>
    </xf>
    <xf numFmtId="0" fontId="3" fillId="3" borderId="25" xfId="0" applyFont="1" applyFill="1" applyBorder="1" applyAlignment="1">
      <alignment horizontal="center" vertical="center"/>
    </xf>
    <xf numFmtId="0" fontId="0" fillId="4" borderId="7" xfId="0" applyFont="1" applyFill="1" applyBorder="1" applyAlignment="1">
      <alignment horizontal="left" vertical="center"/>
    </xf>
    <xf numFmtId="0" fontId="0" fillId="0" borderId="18" xfId="0" applyFont="1" applyBorder="1" applyAlignment="1">
      <alignment/>
    </xf>
    <xf numFmtId="0" fontId="3" fillId="3" borderId="26" xfId="0" applyFont="1" applyFill="1" applyBorder="1" applyAlignment="1">
      <alignment horizontal="center" vertical="center"/>
    </xf>
    <xf numFmtId="0" fontId="0" fillId="0" borderId="27" xfId="0" applyFont="1" applyBorder="1" applyAlignment="1">
      <alignment/>
    </xf>
    <xf numFmtId="0" fontId="0" fillId="0" borderId="27" xfId="0" applyFont="1" applyBorder="1" applyAlignment="1">
      <alignment horizontal="right"/>
    </xf>
    <xf numFmtId="0" fontId="14" fillId="0" borderId="0" xfId="0" applyFont="1" applyAlignment="1">
      <alignment/>
    </xf>
    <xf numFmtId="0" fontId="14" fillId="0" borderId="0" xfId="0" applyFont="1" applyAlignment="1">
      <alignment horizontal="center"/>
    </xf>
    <xf numFmtId="0" fontId="14" fillId="0" borderId="0" xfId="0" applyFont="1" applyAlignment="1">
      <alignment vertical="center"/>
    </xf>
    <xf numFmtId="0" fontId="14" fillId="0" borderId="0" xfId="0" applyFont="1" applyAlignment="1">
      <alignment horizontal="center" vertical="center"/>
    </xf>
    <xf numFmtId="176" fontId="8" fillId="0" borderId="0" xfId="15" applyNumberFormat="1" applyFont="1" applyFill="1" applyAlignment="1">
      <alignment vertical="center"/>
    </xf>
    <xf numFmtId="0" fontId="0" fillId="0" borderId="21" xfId="0" applyFont="1" applyBorder="1" applyAlignment="1">
      <alignment/>
    </xf>
    <xf numFmtId="0" fontId="11" fillId="0" borderId="0" xfId="0" applyFont="1" applyFill="1" applyAlignment="1">
      <alignment horizontal="center"/>
    </xf>
    <xf numFmtId="1" fontId="0" fillId="0" borderId="0" xfId="0" applyNumberFormat="1" applyFont="1" applyAlignment="1">
      <alignment/>
    </xf>
    <xf numFmtId="0" fontId="0" fillId="0" borderId="27" xfId="0" applyFont="1" applyBorder="1" applyAlignment="1">
      <alignment horizontal="center" vertical="center"/>
    </xf>
    <xf numFmtId="0" fontId="11" fillId="0" borderId="0" xfId="0" applyFont="1" applyFill="1" applyAlignment="1">
      <alignment/>
    </xf>
    <xf numFmtId="0" fontId="6" fillId="0" borderId="0" xfId="0" applyFont="1" applyAlignment="1">
      <alignment/>
    </xf>
    <xf numFmtId="0" fontId="0" fillId="4" borderId="28" xfId="0" applyFont="1" applyFill="1" applyBorder="1" applyAlignment="1">
      <alignment vertical="center"/>
    </xf>
    <xf numFmtId="0" fontId="0" fillId="4" borderId="27" xfId="0" applyFont="1" applyFill="1" applyBorder="1" applyAlignment="1">
      <alignment vertical="center"/>
    </xf>
    <xf numFmtId="0" fontId="0" fillId="4" borderId="29" xfId="0" applyFont="1" applyFill="1" applyBorder="1" applyAlignment="1">
      <alignment vertical="center"/>
    </xf>
    <xf numFmtId="0" fontId="0" fillId="4" borderId="30" xfId="0" applyFont="1" applyFill="1" applyBorder="1" applyAlignment="1">
      <alignment vertical="center"/>
    </xf>
    <xf numFmtId="0" fontId="3" fillId="2" borderId="31" xfId="0" applyFont="1" applyFill="1" applyBorder="1" applyAlignment="1">
      <alignment horizontal="center" vertical="center"/>
    </xf>
    <xf numFmtId="38" fontId="3" fillId="2" borderId="32" xfId="17" applyFont="1" applyFill="1" applyBorder="1" applyAlignment="1">
      <alignment horizontal="right" vertical="center"/>
    </xf>
    <xf numFmtId="176" fontId="8" fillId="2" borderId="33" xfId="15" applyNumberFormat="1" applyFont="1" applyFill="1" applyBorder="1" applyAlignment="1">
      <alignment horizontal="right" vertical="center"/>
    </xf>
    <xf numFmtId="38" fontId="3" fillId="2" borderId="34" xfId="17" applyFont="1" applyFill="1" applyBorder="1" applyAlignment="1">
      <alignment horizontal="right" vertical="center"/>
    </xf>
    <xf numFmtId="0" fontId="6" fillId="0" borderId="0" xfId="0" applyFont="1" applyBorder="1" applyAlignment="1">
      <alignment/>
    </xf>
    <xf numFmtId="0" fontId="3" fillId="2" borderId="25" xfId="0" applyFont="1" applyFill="1" applyBorder="1" applyAlignment="1">
      <alignment horizontal="center" vertical="center"/>
    </xf>
    <xf numFmtId="0" fontId="4" fillId="0" borderId="0" xfId="0" applyFont="1" applyAlignment="1">
      <alignment vertical="center"/>
    </xf>
    <xf numFmtId="0" fontId="4" fillId="0" borderId="21" xfId="0" applyFont="1" applyBorder="1" applyAlignment="1">
      <alignment vertical="center"/>
    </xf>
    <xf numFmtId="0" fontId="8" fillId="0" borderId="0" xfId="0" applyFont="1" applyFill="1" applyBorder="1" applyAlignment="1">
      <alignment horizontal="right" vertical="center"/>
    </xf>
    <xf numFmtId="176" fontId="8" fillId="0" borderId="21" xfId="15" applyNumberFormat="1" applyFont="1" applyFill="1" applyBorder="1" applyAlignment="1">
      <alignment vertical="center"/>
    </xf>
    <xf numFmtId="0" fontId="0" fillId="4" borderId="7" xfId="0" applyFont="1" applyFill="1" applyBorder="1" applyAlignment="1">
      <alignment vertical="center"/>
    </xf>
    <xf numFmtId="0" fontId="0" fillId="4" borderId="35" xfId="0" applyFont="1" applyFill="1" applyBorder="1" applyAlignment="1">
      <alignment vertical="center"/>
    </xf>
    <xf numFmtId="0" fontId="0" fillId="4" borderId="13" xfId="0" applyFont="1" applyFill="1" applyBorder="1" applyAlignment="1">
      <alignment vertical="center"/>
    </xf>
    <xf numFmtId="0" fontId="3" fillId="2" borderId="36" xfId="0" applyFont="1" applyFill="1" applyBorder="1" applyAlignment="1">
      <alignment horizontal="center" vertical="center"/>
    </xf>
    <xf numFmtId="0" fontId="0" fillId="0" borderId="18" xfId="0" applyFont="1" applyBorder="1" applyAlignment="1">
      <alignment horizontal="right"/>
    </xf>
    <xf numFmtId="0" fontId="1" fillId="4" borderId="37" xfId="0" applyFont="1" applyFill="1" applyBorder="1" applyAlignment="1">
      <alignment horizontal="right" vertical="center"/>
    </xf>
    <xf numFmtId="176" fontId="8" fillId="5" borderId="32" xfId="15" applyNumberFormat="1" applyFont="1" applyFill="1" applyBorder="1" applyAlignment="1">
      <alignment horizontal="right" vertical="center"/>
    </xf>
    <xf numFmtId="176" fontId="8" fillId="2" borderId="38" xfId="15" applyNumberFormat="1" applyFont="1" applyFill="1" applyBorder="1" applyAlignment="1">
      <alignment horizontal="right" vertical="center"/>
    </xf>
    <xf numFmtId="176" fontId="8" fillId="5" borderId="39" xfId="15" applyNumberFormat="1" applyFont="1" applyFill="1" applyBorder="1" applyAlignment="1">
      <alignment horizontal="right" vertical="center"/>
    </xf>
    <xf numFmtId="176" fontId="8" fillId="5" borderId="34" xfId="15" applyNumberFormat="1" applyFont="1" applyFill="1" applyBorder="1" applyAlignment="1">
      <alignment horizontal="right" vertical="center"/>
    </xf>
    <xf numFmtId="176" fontId="8" fillId="5" borderId="40" xfId="15" applyNumberFormat="1" applyFont="1" applyFill="1" applyBorder="1" applyAlignment="1">
      <alignment horizontal="right" vertical="center"/>
    </xf>
    <xf numFmtId="9" fontId="11" fillId="0" borderId="0" xfId="15" applyNumberFormat="1" applyFont="1" applyAlignment="1">
      <alignment/>
    </xf>
    <xf numFmtId="9" fontId="8" fillId="0" borderId="0" xfId="15" applyFont="1" applyAlignment="1">
      <alignment/>
    </xf>
    <xf numFmtId="0" fontId="0" fillId="4" borderId="15" xfId="0" applyFont="1" applyFill="1" applyBorder="1" applyAlignment="1">
      <alignment vertical="center"/>
    </xf>
    <xf numFmtId="176" fontId="8" fillId="2" borderId="41" xfId="15" applyNumberFormat="1" applyFont="1" applyFill="1" applyBorder="1" applyAlignment="1">
      <alignment horizontal="center" vertical="center"/>
    </xf>
    <xf numFmtId="176" fontId="8" fillId="2" borderId="42" xfId="15" applyNumberFormat="1" applyFont="1" applyFill="1" applyBorder="1" applyAlignment="1">
      <alignment horizontal="right" vertical="center"/>
    </xf>
    <xf numFmtId="176" fontId="8" fillId="2" borderId="43" xfId="15" applyNumberFormat="1" applyFont="1" applyFill="1" applyBorder="1" applyAlignment="1">
      <alignment horizontal="center" vertical="center"/>
    </xf>
    <xf numFmtId="176" fontId="8" fillId="2" borderId="44" xfId="15" applyNumberFormat="1" applyFont="1" applyFill="1" applyBorder="1" applyAlignment="1">
      <alignment horizontal="center" vertical="center"/>
    </xf>
    <xf numFmtId="176" fontId="8" fillId="5" borderId="45" xfId="15" applyNumberFormat="1" applyFont="1" applyFill="1" applyBorder="1" applyAlignment="1">
      <alignment horizontal="right" vertical="center"/>
    </xf>
    <xf numFmtId="176" fontId="8" fillId="2" borderId="46" xfId="15" applyNumberFormat="1" applyFont="1" applyFill="1" applyBorder="1" applyAlignment="1">
      <alignment horizontal="right" vertical="center"/>
    </xf>
    <xf numFmtId="176" fontId="8" fillId="2" borderId="47" xfId="15" applyNumberFormat="1" applyFont="1" applyFill="1" applyBorder="1" applyAlignment="1">
      <alignment horizontal="center" vertical="center"/>
    </xf>
    <xf numFmtId="0" fontId="3" fillId="2" borderId="5" xfId="0" applyFont="1" applyFill="1" applyBorder="1" applyAlignment="1">
      <alignment horizontal="center" vertical="center"/>
    </xf>
    <xf numFmtId="176" fontId="8" fillId="2" borderId="48" xfId="15" applyNumberFormat="1" applyFont="1" applyFill="1" applyBorder="1" applyAlignment="1">
      <alignment horizontal="right"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11" fillId="0" borderId="0" xfId="0" applyFont="1" applyAlignment="1">
      <alignment horizontal="left" indent="1"/>
    </xf>
    <xf numFmtId="0" fontId="15" fillId="0" borderId="0" xfId="0" applyFont="1" applyAlignment="1">
      <alignment vertical="center"/>
    </xf>
    <xf numFmtId="0" fontId="16" fillId="0" borderId="0" xfId="0" applyFont="1" applyAlignment="1">
      <alignment/>
    </xf>
    <xf numFmtId="0" fontId="3" fillId="3" borderId="31" xfId="0" applyFont="1" applyFill="1" applyBorder="1" applyAlignment="1">
      <alignment horizontal="center" vertical="center"/>
    </xf>
    <xf numFmtId="0" fontId="3" fillId="3" borderId="50" xfId="0" applyFont="1" applyFill="1" applyBorder="1" applyAlignment="1">
      <alignment horizontal="center" vertical="center"/>
    </xf>
    <xf numFmtId="0" fontId="0" fillId="4" borderId="51" xfId="0" applyFont="1" applyFill="1" applyBorder="1" applyAlignment="1">
      <alignment vertical="center"/>
    </xf>
    <xf numFmtId="9" fontId="0" fillId="0" borderId="0" xfId="0" applyNumberFormat="1" applyFont="1" applyAlignment="1">
      <alignment/>
    </xf>
    <xf numFmtId="0" fontId="0" fillId="4" borderId="21" xfId="0" applyFont="1" applyFill="1" applyBorder="1" applyAlignment="1">
      <alignment horizontal="left" vertical="center"/>
    </xf>
    <xf numFmtId="0" fontId="0" fillId="4" borderId="0" xfId="0" applyFont="1" applyFill="1" applyBorder="1" applyAlignment="1">
      <alignment horizontal="center" vertical="center"/>
    </xf>
    <xf numFmtId="0" fontId="0" fillId="0" borderId="0" xfId="0" applyFont="1" applyBorder="1" applyAlignment="1">
      <alignment/>
    </xf>
    <xf numFmtId="176" fontId="8" fillId="2" borderId="42" xfId="15" applyNumberFormat="1" applyFont="1" applyFill="1" applyBorder="1" applyAlignment="1">
      <alignment horizontal="center" vertical="center"/>
    </xf>
    <xf numFmtId="0" fontId="0" fillId="4" borderId="16" xfId="0" applyFont="1" applyFill="1" applyBorder="1" applyAlignment="1">
      <alignment vertical="center"/>
    </xf>
    <xf numFmtId="0" fontId="1" fillId="4" borderId="52" xfId="0" applyFont="1" applyFill="1" applyBorder="1" applyAlignment="1">
      <alignment horizontal="right" vertical="center"/>
    </xf>
    <xf numFmtId="0" fontId="1" fillId="4" borderId="53" xfId="0" applyFont="1" applyFill="1" applyBorder="1" applyAlignment="1">
      <alignment horizontal="right" vertical="center"/>
    </xf>
    <xf numFmtId="0" fontId="1" fillId="4" borderId="18" xfId="0" applyFont="1" applyFill="1" applyBorder="1" applyAlignment="1">
      <alignment horizontal="right" vertical="center"/>
    </xf>
    <xf numFmtId="0" fontId="1" fillId="4" borderId="21" xfId="0" applyFont="1" applyFill="1" applyBorder="1" applyAlignment="1">
      <alignment horizontal="right" vertical="center"/>
    </xf>
    <xf numFmtId="0" fontId="1" fillId="4" borderId="3" xfId="0" applyFont="1" applyFill="1" applyBorder="1" applyAlignment="1">
      <alignment horizontal="right" vertical="center"/>
    </xf>
    <xf numFmtId="0" fontId="1" fillId="4" borderId="54" xfId="0" applyFont="1" applyFill="1" applyBorder="1" applyAlignment="1">
      <alignment horizontal="right" vertical="center"/>
    </xf>
    <xf numFmtId="0" fontId="1" fillId="4" borderId="55" xfId="0" applyFont="1" applyFill="1" applyBorder="1" applyAlignment="1">
      <alignment horizontal="right" vertical="center"/>
    </xf>
    <xf numFmtId="176" fontId="8" fillId="2" borderId="18" xfId="15" applyNumberFormat="1" applyFont="1" applyFill="1" applyBorder="1" applyAlignment="1">
      <alignment horizontal="center" vertical="center"/>
    </xf>
    <xf numFmtId="14" fontId="0" fillId="0" borderId="0" xfId="0" applyNumberFormat="1" applyFont="1" applyAlignment="1">
      <alignment/>
    </xf>
    <xf numFmtId="0" fontId="0" fillId="0" borderId="0" xfId="0" applyFont="1" applyAlignment="1">
      <alignment horizontal="right" vertical="center"/>
    </xf>
    <xf numFmtId="0" fontId="3" fillId="6" borderId="31" xfId="0" applyFont="1" applyFill="1" applyBorder="1" applyAlignment="1">
      <alignment horizontal="center" vertical="center"/>
    </xf>
    <xf numFmtId="0" fontId="3" fillId="6" borderId="50"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25" xfId="0" applyFont="1" applyFill="1" applyBorder="1" applyAlignment="1">
      <alignment horizontal="center" vertical="center"/>
    </xf>
    <xf numFmtId="0" fontId="0" fillId="4" borderId="56" xfId="0" applyFont="1" applyFill="1" applyBorder="1" applyAlignment="1">
      <alignment horizontal="left" vertical="center"/>
    </xf>
    <xf numFmtId="176" fontId="0" fillId="0" borderId="0" xfId="0" applyNumberFormat="1" applyFont="1" applyAlignment="1">
      <alignment/>
    </xf>
    <xf numFmtId="0" fontId="0" fillId="4" borderId="57" xfId="0" applyFont="1" applyFill="1" applyBorder="1" applyAlignment="1">
      <alignment horizontal="left" vertical="center"/>
    </xf>
    <xf numFmtId="0" fontId="0" fillId="4" borderId="58" xfId="0" applyFont="1" applyFill="1" applyBorder="1" applyAlignment="1">
      <alignment horizontal="left" vertical="center"/>
    </xf>
    <xf numFmtId="0" fontId="0" fillId="4" borderId="19" xfId="21" applyFont="1" applyFill="1" applyBorder="1" applyAlignment="1">
      <alignment vertical="center"/>
      <protection/>
    </xf>
    <xf numFmtId="0" fontId="0" fillId="4" borderId="35" xfId="21" applyFont="1" applyFill="1" applyBorder="1" applyAlignment="1">
      <alignment vertical="center"/>
      <protection/>
    </xf>
    <xf numFmtId="0" fontId="0" fillId="0" borderId="0" xfId="0" applyFont="1" applyFill="1" applyBorder="1" applyAlignment="1">
      <alignment horizontal="left" vertical="center"/>
    </xf>
    <xf numFmtId="176" fontId="0" fillId="0" borderId="0" xfId="0" applyNumberFormat="1" applyFont="1" applyFill="1" applyAlignment="1">
      <alignment/>
    </xf>
    <xf numFmtId="176" fontId="0" fillId="4" borderId="57" xfId="15" applyNumberFormat="1" applyFont="1" applyFill="1" applyBorder="1" applyAlignment="1">
      <alignment horizontal="left" vertical="center"/>
    </xf>
    <xf numFmtId="176" fontId="0" fillId="0" borderId="0" xfId="15" applyNumberFormat="1" applyFont="1" applyAlignment="1">
      <alignment/>
    </xf>
    <xf numFmtId="176" fontId="0" fillId="4" borderId="19" xfId="15" applyNumberFormat="1" applyFont="1" applyFill="1" applyBorder="1" applyAlignment="1">
      <alignment horizontal="left" vertical="center"/>
    </xf>
    <xf numFmtId="176" fontId="0" fillId="4" borderId="35" xfId="15" applyNumberFormat="1" applyFont="1" applyFill="1" applyBorder="1" applyAlignment="1">
      <alignment horizontal="left" vertical="center"/>
    </xf>
    <xf numFmtId="0" fontId="0" fillId="4" borderId="35" xfId="0" applyFont="1" applyFill="1" applyBorder="1" applyAlignment="1">
      <alignment horizontal="left" vertical="center"/>
    </xf>
    <xf numFmtId="0" fontId="3" fillId="2" borderId="59" xfId="0" applyFont="1" applyFill="1" applyBorder="1" applyAlignment="1">
      <alignment horizontal="center" vertical="center"/>
    </xf>
    <xf numFmtId="0" fontId="17" fillId="0" borderId="0" xfId="0" applyFont="1" applyBorder="1" applyAlignment="1">
      <alignment/>
    </xf>
    <xf numFmtId="0" fontId="0" fillId="0" borderId="18" xfId="0" applyFont="1" applyBorder="1" applyAlignment="1">
      <alignment/>
    </xf>
    <xf numFmtId="0" fontId="0" fillId="0" borderId="0" xfId="0" applyFont="1" applyAlignment="1">
      <alignment/>
    </xf>
    <xf numFmtId="0" fontId="17" fillId="0" borderId="0" xfId="0" applyFont="1" applyAlignment="1">
      <alignment/>
    </xf>
    <xf numFmtId="176" fontId="8" fillId="2" borderId="46" xfId="15" applyNumberFormat="1" applyFont="1" applyFill="1" applyBorder="1" applyAlignment="1">
      <alignment vertical="center"/>
    </xf>
    <xf numFmtId="0" fontId="0" fillId="0" borderId="0" xfId="0" applyFont="1" applyFill="1" applyBorder="1" applyAlignment="1">
      <alignment/>
    </xf>
    <xf numFmtId="0" fontId="0" fillId="0" borderId="0" xfId="21" applyFont="1" applyFill="1" applyBorder="1" applyAlignment="1">
      <alignment vertical="center"/>
      <protection/>
    </xf>
    <xf numFmtId="176" fontId="8" fillId="0" borderId="0" xfId="15" applyNumberFormat="1" applyFont="1" applyFill="1" applyBorder="1" applyAlignment="1">
      <alignment vertical="center"/>
    </xf>
    <xf numFmtId="176" fontId="8" fillId="2" borderId="60" xfId="15" applyNumberFormat="1" applyFont="1" applyFill="1" applyBorder="1" applyAlignment="1">
      <alignment vertical="center"/>
    </xf>
    <xf numFmtId="0" fontId="1" fillId="0" borderId="0" xfId="0" applyFont="1" applyFill="1" applyAlignment="1">
      <alignment vertical="center"/>
    </xf>
    <xf numFmtId="176" fontId="1" fillId="0" borderId="0" xfId="0" applyNumberFormat="1" applyFont="1" applyAlignment="1">
      <alignment vertical="center"/>
    </xf>
    <xf numFmtId="0" fontId="3" fillId="6"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176" fontId="3" fillId="5" borderId="40" xfId="15" applyNumberFormat="1" applyFont="1" applyFill="1" applyBorder="1" applyAlignment="1">
      <alignment vertical="center"/>
    </xf>
    <xf numFmtId="0" fontId="0" fillId="4" borderId="6" xfId="0" applyFont="1" applyFill="1" applyBorder="1" applyAlignment="1">
      <alignment horizontal="left" vertical="center"/>
    </xf>
    <xf numFmtId="0" fontId="0" fillId="4" borderId="7" xfId="0" applyFont="1" applyFill="1" applyBorder="1" applyAlignment="1">
      <alignment horizontal="left" vertical="center"/>
    </xf>
    <xf numFmtId="176" fontId="3" fillId="5" borderId="40" xfId="15" applyNumberFormat="1" applyFont="1" applyFill="1" applyBorder="1" applyAlignment="1">
      <alignment horizontal="center" vertical="center"/>
    </xf>
    <xf numFmtId="176" fontId="3" fillId="2" borderId="60" xfId="15" applyNumberFormat="1" applyFont="1" applyFill="1" applyBorder="1" applyAlignment="1">
      <alignment horizontal="center" vertical="center"/>
    </xf>
    <xf numFmtId="0" fontId="0" fillId="0" borderId="0" xfId="0" applyFont="1" applyAlignment="1">
      <alignment horizontal="right"/>
    </xf>
    <xf numFmtId="0" fontId="0" fillId="0" borderId="0" xfId="0" applyFont="1" applyAlignment="1">
      <alignment/>
    </xf>
    <xf numFmtId="184" fontId="8" fillId="0" borderId="0" xfId="0" applyNumberFormat="1" applyFont="1" applyFill="1" applyBorder="1" applyAlignment="1">
      <alignment horizontal="right" vertical="center"/>
    </xf>
    <xf numFmtId="184" fontId="8" fillId="0" borderId="27" xfId="0" applyNumberFormat="1" applyFont="1" applyFill="1" applyBorder="1" applyAlignment="1">
      <alignment horizontal="right" vertical="center"/>
    </xf>
    <xf numFmtId="0" fontId="0" fillId="4" borderId="61" xfId="0" applyFont="1" applyFill="1" applyBorder="1" applyAlignment="1">
      <alignment horizontal="right" vertical="center"/>
    </xf>
    <xf numFmtId="0" fontId="0" fillId="4" borderId="62" xfId="0" applyFont="1" applyFill="1" applyBorder="1" applyAlignment="1">
      <alignment horizontal="right" vertical="center"/>
    </xf>
    <xf numFmtId="0" fontId="18" fillId="4" borderId="19" xfId="21" applyFont="1" applyFill="1" applyBorder="1" applyAlignment="1">
      <alignment vertical="center"/>
      <protection/>
    </xf>
    <xf numFmtId="207" fontId="8" fillId="2" borderId="23" xfId="17" applyNumberFormat="1" applyFont="1" applyFill="1" applyBorder="1" applyAlignment="1">
      <alignment horizontal="right" vertical="center"/>
    </xf>
    <xf numFmtId="0" fontId="0" fillId="0" borderId="21"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63" xfId="0" applyFont="1" applyFill="1" applyBorder="1" applyAlignment="1">
      <alignment horizontal="center" vertical="center"/>
    </xf>
    <xf numFmtId="0" fontId="3" fillId="3" borderId="63"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65" xfId="0" applyFont="1" applyFill="1" applyBorder="1" applyAlignment="1">
      <alignment horizontal="center" vertical="center"/>
    </xf>
    <xf numFmtId="0" fontId="3" fillId="2" borderId="26" xfId="0" applyFont="1" applyFill="1" applyBorder="1" applyAlignment="1">
      <alignment horizontal="center" vertical="center"/>
    </xf>
    <xf numFmtId="176" fontId="8" fillId="2" borderId="66" xfId="15" applyNumberFormat="1" applyFont="1" applyFill="1" applyBorder="1" applyAlignment="1">
      <alignment horizontal="center" vertical="center"/>
    </xf>
    <xf numFmtId="0" fontId="3" fillId="2" borderId="67" xfId="0" applyFont="1" applyFill="1" applyBorder="1" applyAlignment="1">
      <alignment horizontal="center" vertical="center"/>
    </xf>
    <xf numFmtId="0" fontId="3" fillId="2" borderId="68" xfId="0" applyFont="1" applyFill="1" applyBorder="1" applyAlignment="1">
      <alignment horizontal="center" vertical="center"/>
    </xf>
    <xf numFmtId="176" fontId="3" fillId="2" borderId="69" xfId="15" applyNumberFormat="1" applyFont="1" applyFill="1" applyBorder="1" applyAlignment="1">
      <alignment horizontal="center" vertical="center"/>
    </xf>
    <xf numFmtId="176" fontId="3" fillId="2" borderId="35" xfId="15" applyNumberFormat="1" applyFont="1" applyFill="1" applyBorder="1" applyAlignment="1">
      <alignment horizontal="center" vertical="center"/>
    </xf>
    <xf numFmtId="176" fontId="3" fillId="2" borderId="40" xfId="15" applyNumberFormat="1" applyFont="1" applyFill="1" applyBorder="1" applyAlignment="1">
      <alignment horizontal="center" vertical="center"/>
    </xf>
    <xf numFmtId="176" fontId="3" fillId="2" borderId="70" xfId="15" applyNumberFormat="1" applyFont="1" applyFill="1" applyBorder="1" applyAlignment="1">
      <alignment horizontal="center" vertical="center"/>
    </xf>
    <xf numFmtId="0" fontId="3" fillId="2" borderId="71" xfId="0" applyFont="1" applyFill="1" applyBorder="1" applyAlignment="1">
      <alignment horizontal="center" vertical="center"/>
    </xf>
    <xf numFmtId="0" fontId="3" fillId="6" borderId="0" xfId="0" applyFont="1" applyFill="1" applyBorder="1" applyAlignment="1">
      <alignment horizontal="center" vertical="center"/>
    </xf>
    <xf numFmtId="0" fontId="3" fillId="3" borderId="0" xfId="0" applyFont="1" applyFill="1" applyBorder="1" applyAlignment="1">
      <alignment horizontal="center" vertical="center"/>
    </xf>
    <xf numFmtId="176" fontId="3" fillId="2" borderId="69" xfId="15" applyNumberFormat="1" applyFont="1" applyFill="1" applyBorder="1" applyAlignment="1">
      <alignment vertical="center"/>
    </xf>
    <xf numFmtId="176" fontId="3" fillId="2" borderId="35" xfId="15" applyNumberFormat="1" applyFont="1" applyFill="1" applyBorder="1" applyAlignment="1">
      <alignment vertical="center"/>
    </xf>
    <xf numFmtId="176" fontId="3" fillId="2" borderId="70" xfId="15" applyNumberFormat="1" applyFont="1" applyFill="1" applyBorder="1" applyAlignment="1">
      <alignment vertical="center"/>
    </xf>
    <xf numFmtId="176" fontId="3" fillId="2" borderId="40" xfId="15" applyNumberFormat="1" applyFont="1" applyFill="1" applyBorder="1" applyAlignment="1">
      <alignment vertical="center"/>
    </xf>
    <xf numFmtId="176" fontId="3" fillId="5" borderId="70" xfId="15" applyNumberFormat="1" applyFont="1" applyFill="1" applyBorder="1" applyAlignment="1">
      <alignment vertical="center"/>
    </xf>
    <xf numFmtId="176" fontId="3" fillId="5" borderId="51" xfId="15" applyNumberFormat="1" applyFont="1" applyFill="1" applyBorder="1" applyAlignment="1">
      <alignment horizontal="center" vertical="center"/>
    </xf>
    <xf numFmtId="176" fontId="3" fillId="2" borderId="51" xfId="15" applyNumberFormat="1" applyFont="1" applyFill="1" applyBorder="1" applyAlignment="1">
      <alignment horizontal="center" vertical="center"/>
    </xf>
    <xf numFmtId="176" fontId="3" fillId="2" borderId="13" xfId="15" applyNumberFormat="1" applyFont="1" applyFill="1" applyBorder="1" applyAlignment="1">
      <alignment horizontal="center" vertical="center"/>
    </xf>
    <xf numFmtId="0" fontId="3" fillId="6" borderId="72" xfId="0" applyFont="1" applyFill="1" applyBorder="1" applyAlignment="1">
      <alignment horizontal="center" vertical="center"/>
    </xf>
    <xf numFmtId="0" fontId="3" fillId="6" borderId="73" xfId="0" applyFont="1" applyFill="1" applyBorder="1" applyAlignment="1">
      <alignment horizontal="center" vertical="center"/>
    </xf>
    <xf numFmtId="0" fontId="3" fillId="6" borderId="21" xfId="0" applyFont="1" applyFill="1" applyBorder="1" applyAlignment="1">
      <alignment horizontal="center" vertical="center"/>
    </xf>
    <xf numFmtId="0" fontId="3" fillId="3" borderId="72" xfId="0" applyFont="1" applyFill="1" applyBorder="1" applyAlignment="1">
      <alignment horizontal="center" vertical="center"/>
    </xf>
    <xf numFmtId="0" fontId="3" fillId="3" borderId="73" xfId="0" applyFont="1" applyFill="1" applyBorder="1" applyAlignment="1">
      <alignment horizontal="center" vertical="center"/>
    </xf>
    <xf numFmtId="0" fontId="3" fillId="3" borderId="21" xfId="0" applyFont="1" applyFill="1" applyBorder="1" applyAlignment="1">
      <alignment horizontal="center" vertical="center"/>
    </xf>
    <xf numFmtId="0" fontId="3" fillId="2" borderId="74"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7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3" xfId="0" applyFont="1" applyFill="1" applyBorder="1" applyAlignment="1">
      <alignment horizontal="center" vertical="center"/>
    </xf>
    <xf numFmtId="38" fontId="3" fillId="5" borderId="76" xfId="17" applyFont="1" applyFill="1" applyBorder="1" applyAlignment="1">
      <alignment horizontal="right" vertical="center"/>
    </xf>
    <xf numFmtId="38" fontId="3" fillId="2" borderId="33" xfId="17" applyFont="1" applyFill="1" applyBorder="1" applyAlignment="1">
      <alignment horizontal="right" vertical="center"/>
    </xf>
    <xf numFmtId="38" fontId="3" fillId="2" borderId="76" xfId="17" applyFont="1" applyFill="1" applyBorder="1" applyAlignment="1">
      <alignment horizontal="right" vertical="center"/>
    </xf>
    <xf numFmtId="38" fontId="3" fillId="2" borderId="77" xfId="17" applyFont="1" applyFill="1" applyBorder="1" applyAlignment="1">
      <alignment horizontal="right" vertical="center"/>
    </xf>
    <xf numFmtId="38" fontId="3" fillId="2" borderId="42" xfId="17" applyFont="1" applyFill="1" applyBorder="1" applyAlignment="1">
      <alignment horizontal="right" vertical="center"/>
    </xf>
    <xf numFmtId="0" fontId="3" fillId="2" borderId="21" xfId="0" applyFont="1" applyFill="1" applyBorder="1" applyAlignment="1">
      <alignment horizontal="center" vertical="center"/>
    </xf>
    <xf numFmtId="38" fontId="3" fillId="2" borderId="30" xfId="17" applyFont="1" applyFill="1" applyBorder="1" applyAlignment="1">
      <alignment horizontal="right" vertical="center"/>
    </xf>
    <xf numFmtId="0" fontId="3" fillId="2" borderId="78" xfId="0" applyFont="1" applyFill="1" applyBorder="1" applyAlignment="1">
      <alignment horizontal="center" vertical="center"/>
    </xf>
    <xf numFmtId="0" fontId="0" fillId="0" borderId="27" xfId="0" applyFont="1" applyFill="1" applyBorder="1" applyAlignment="1">
      <alignment horizontal="center" vertical="center"/>
    </xf>
    <xf numFmtId="176" fontId="8" fillId="5" borderId="31" xfId="15" applyNumberFormat="1" applyFont="1" applyFill="1" applyBorder="1" applyAlignment="1">
      <alignment horizontal="right" vertical="center"/>
    </xf>
    <xf numFmtId="176" fontId="8" fillId="5" borderId="43" xfId="15" applyNumberFormat="1" applyFont="1" applyFill="1" applyBorder="1" applyAlignment="1">
      <alignment horizontal="right" vertical="center"/>
    </xf>
    <xf numFmtId="176" fontId="8" fillId="5" borderId="79" xfId="15" applyNumberFormat="1" applyFont="1" applyFill="1" applyBorder="1" applyAlignment="1">
      <alignment horizontal="right" vertical="center"/>
    </xf>
    <xf numFmtId="176" fontId="8" fillId="5" borderId="49" xfId="15" applyNumberFormat="1" applyFont="1" applyFill="1" applyBorder="1" applyAlignment="1">
      <alignment horizontal="right" vertical="center"/>
    </xf>
    <xf numFmtId="176" fontId="8" fillId="5" borderId="80" xfId="15" applyNumberFormat="1" applyFont="1" applyFill="1" applyBorder="1" applyAlignment="1">
      <alignment horizontal="right" vertical="center"/>
    </xf>
    <xf numFmtId="176" fontId="8" fillId="5" borderId="18" xfId="15" applyNumberFormat="1" applyFont="1" applyFill="1" applyBorder="1" applyAlignment="1">
      <alignment horizontal="right" vertical="center"/>
    </xf>
    <xf numFmtId="176" fontId="8" fillId="5" borderId="81" xfId="15" applyNumberFormat="1" applyFont="1" applyFill="1" applyBorder="1" applyAlignment="1">
      <alignment horizontal="right" vertical="center"/>
    </xf>
    <xf numFmtId="176" fontId="8" fillId="5" borderId="54" xfId="15" applyNumberFormat="1" applyFont="1" applyFill="1" applyBorder="1" applyAlignment="1">
      <alignment horizontal="right" vertical="center"/>
    </xf>
    <xf numFmtId="176" fontId="8" fillId="5" borderId="52" xfId="15" applyNumberFormat="1" applyFont="1" applyFill="1" applyBorder="1" applyAlignment="1">
      <alignment horizontal="right" vertical="center"/>
    </xf>
    <xf numFmtId="176" fontId="8" fillId="5" borderId="51" xfId="15" applyNumberFormat="1" applyFont="1" applyFill="1" applyBorder="1" applyAlignment="1">
      <alignment horizontal="right" vertical="center"/>
    </xf>
    <xf numFmtId="176" fontId="8" fillId="5" borderId="34" xfId="15" applyNumberFormat="1" applyFont="1" applyFill="1" applyBorder="1" applyAlignment="1">
      <alignment horizontal="center" vertical="center"/>
    </xf>
    <xf numFmtId="176" fontId="8" fillId="5" borderId="82" xfId="15" applyNumberFormat="1" applyFont="1" applyFill="1" applyBorder="1" applyAlignment="1">
      <alignment horizontal="right" vertical="center"/>
    </xf>
    <xf numFmtId="176" fontId="8" fillId="5" borderId="62" xfId="15" applyNumberFormat="1" applyFont="1" applyFill="1" applyBorder="1" applyAlignment="1">
      <alignment horizontal="right" vertical="center"/>
    </xf>
    <xf numFmtId="176" fontId="8" fillId="5" borderId="83" xfId="15" applyNumberFormat="1" applyFont="1" applyFill="1" applyBorder="1" applyAlignment="1">
      <alignment horizontal="right" vertical="center"/>
    </xf>
    <xf numFmtId="176" fontId="8" fillId="5" borderId="55" xfId="15" applyNumberFormat="1" applyFont="1" applyFill="1" applyBorder="1" applyAlignment="1">
      <alignment horizontal="right" vertical="center"/>
    </xf>
    <xf numFmtId="176" fontId="8" fillId="5" borderId="84" xfId="15" applyNumberFormat="1" applyFont="1" applyFill="1" applyBorder="1" applyAlignment="1">
      <alignment horizontal="right" vertical="center"/>
    </xf>
    <xf numFmtId="176" fontId="8" fillId="5" borderId="85" xfId="15" applyNumberFormat="1" applyFont="1" applyFill="1" applyBorder="1" applyAlignment="1">
      <alignment horizontal="right" vertical="center"/>
    </xf>
    <xf numFmtId="176" fontId="8" fillId="5" borderId="60" xfId="15" applyNumberFormat="1" applyFont="1" applyFill="1" applyBorder="1" applyAlignment="1">
      <alignment horizontal="right" vertical="center"/>
    </xf>
    <xf numFmtId="176" fontId="8" fillId="5" borderId="60" xfId="15" applyNumberFormat="1" applyFont="1" applyFill="1" applyBorder="1" applyAlignment="1">
      <alignment vertical="center"/>
    </xf>
    <xf numFmtId="207" fontId="8" fillId="5" borderId="86" xfId="17" applyNumberFormat="1" applyFont="1" applyFill="1" applyBorder="1" applyAlignment="1">
      <alignment horizontal="right" vertical="center"/>
    </xf>
    <xf numFmtId="207" fontId="8" fillId="5" borderId="23" xfId="17" applyNumberFormat="1" applyFont="1" applyFill="1" applyBorder="1" applyAlignment="1">
      <alignment horizontal="center" vertical="center"/>
    </xf>
    <xf numFmtId="207" fontId="8" fillId="5" borderId="43" xfId="17" applyNumberFormat="1" applyFont="1" applyFill="1" applyBorder="1" applyAlignment="1">
      <alignment horizontal="right" vertical="center"/>
    </xf>
    <xf numFmtId="207" fontId="8" fillId="5" borderId="44" xfId="17" applyNumberFormat="1" applyFont="1" applyFill="1" applyBorder="1" applyAlignment="1">
      <alignment horizontal="center" vertical="center"/>
    </xf>
    <xf numFmtId="176" fontId="8" fillId="5" borderId="86" xfId="15" applyNumberFormat="1" applyFont="1" applyFill="1" applyBorder="1" applyAlignment="1">
      <alignment horizontal="right" vertical="center"/>
    </xf>
    <xf numFmtId="176" fontId="8" fillId="5" borderId="76" xfId="15" applyNumberFormat="1" applyFont="1" applyFill="1" applyBorder="1" applyAlignment="1">
      <alignment horizontal="center" vertical="center"/>
    </xf>
    <xf numFmtId="176" fontId="8" fillId="5" borderId="87" xfId="15" applyNumberFormat="1" applyFont="1" applyFill="1" applyBorder="1" applyAlignment="1">
      <alignment horizontal="right" vertical="center"/>
    </xf>
    <xf numFmtId="176" fontId="8" fillId="5" borderId="88" xfId="15" applyNumberFormat="1" applyFont="1" applyFill="1" applyBorder="1" applyAlignment="1">
      <alignment horizontal="right" vertical="center"/>
    </xf>
    <xf numFmtId="176" fontId="8" fillId="5" borderId="89" xfId="15" applyNumberFormat="1" applyFont="1" applyFill="1" applyBorder="1" applyAlignment="1">
      <alignment horizontal="right" vertical="center"/>
    </xf>
    <xf numFmtId="176" fontId="8" fillId="5" borderId="80" xfId="15" applyNumberFormat="1" applyFont="1" applyFill="1" applyBorder="1" applyAlignment="1">
      <alignment horizontal="center" vertical="center"/>
    </xf>
    <xf numFmtId="176" fontId="8" fillId="5" borderId="16" xfId="15" applyNumberFormat="1" applyFont="1" applyFill="1" applyBorder="1" applyAlignment="1">
      <alignment horizontal="right" vertical="center"/>
    </xf>
    <xf numFmtId="176" fontId="8" fillId="5" borderId="34" xfId="15" applyNumberFormat="1" applyFont="1" applyFill="1" applyBorder="1" applyAlignment="1" quotePrefix="1">
      <alignment horizontal="right" vertical="center"/>
    </xf>
    <xf numFmtId="176" fontId="8" fillId="5" borderId="52" xfId="15" applyNumberFormat="1" applyFont="1" applyFill="1" applyBorder="1" applyAlignment="1" quotePrefix="1">
      <alignment horizontal="right" vertical="center"/>
    </xf>
    <xf numFmtId="176" fontId="8" fillId="2" borderId="90" xfId="15" applyNumberFormat="1" applyFont="1" applyFill="1" applyBorder="1" applyAlignment="1">
      <alignment horizontal="right" vertical="center"/>
    </xf>
    <xf numFmtId="176" fontId="8" fillId="2" borderId="49" xfId="15" applyNumberFormat="1" applyFont="1" applyFill="1" applyBorder="1" applyAlignment="1">
      <alignment horizontal="right" vertical="center"/>
    </xf>
    <xf numFmtId="176" fontId="8" fillId="2" borderId="89" xfId="15" applyNumberFormat="1" applyFont="1" applyFill="1" applyBorder="1" applyAlignment="1">
      <alignment horizontal="right" vertical="center"/>
    </xf>
    <xf numFmtId="176" fontId="8" fillId="2" borderId="91" xfId="15" applyNumberFormat="1" applyFont="1" applyFill="1" applyBorder="1" applyAlignment="1">
      <alignment vertical="center"/>
    </xf>
    <xf numFmtId="176" fontId="8" fillId="2" borderId="92" xfId="15" applyNumberFormat="1" applyFont="1" applyFill="1" applyBorder="1" applyAlignment="1">
      <alignment horizontal="right" vertical="center"/>
    </xf>
    <xf numFmtId="176" fontId="8" fillId="2" borderId="73" xfId="15" applyNumberFormat="1" applyFont="1" applyFill="1" applyBorder="1" applyAlignment="1">
      <alignment vertical="center"/>
    </xf>
    <xf numFmtId="207" fontId="8" fillId="2" borderId="60" xfId="17" applyNumberFormat="1" applyFont="1" applyFill="1" applyBorder="1" applyAlignment="1">
      <alignment horizontal="right" vertical="center"/>
    </xf>
    <xf numFmtId="176" fontId="8" fillId="2" borderId="74" xfId="15" applyNumberFormat="1" applyFont="1" applyFill="1" applyBorder="1" applyAlignment="1">
      <alignment horizontal="right" vertical="center"/>
    </xf>
    <xf numFmtId="176" fontId="8" fillId="5" borderId="93" xfId="15" applyNumberFormat="1" applyFont="1" applyFill="1" applyBorder="1" applyAlignment="1">
      <alignment horizontal="right" vertical="center"/>
    </xf>
    <xf numFmtId="176" fontId="8" fillId="5" borderId="30" xfId="15" applyNumberFormat="1" applyFont="1" applyFill="1" applyBorder="1" applyAlignment="1">
      <alignment horizontal="right" vertical="center"/>
    </xf>
    <xf numFmtId="38" fontId="0" fillId="0" borderId="0" xfId="17" applyFont="1" applyFill="1" applyAlignment="1">
      <alignment horizontal="right" vertical="center"/>
    </xf>
    <xf numFmtId="176" fontId="8" fillId="5" borderId="86" xfId="15" applyNumberFormat="1" applyFont="1" applyFill="1" applyBorder="1" applyAlignment="1">
      <alignment horizontal="center" vertical="center"/>
    </xf>
    <xf numFmtId="176" fontId="8" fillId="5" borderId="90" xfId="15" applyNumberFormat="1" applyFont="1" applyFill="1" applyBorder="1" applyAlignment="1">
      <alignment horizontal="center" vertical="center"/>
    </xf>
    <xf numFmtId="176" fontId="8" fillId="5" borderId="94" xfId="15" applyNumberFormat="1" applyFont="1" applyFill="1" applyBorder="1" applyAlignment="1">
      <alignment horizontal="center" vertical="center"/>
    </xf>
    <xf numFmtId="176" fontId="8" fillId="2" borderId="91" xfId="15" applyNumberFormat="1" applyFont="1" applyFill="1" applyBorder="1" applyAlignment="1">
      <alignment horizontal="center" vertical="center"/>
    </xf>
    <xf numFmtId="0" fontId="0" fillId="0" borderId="18" xfId="0" applyFont="1" applyFill="1" applyBorder="1" applyAlignment="1">
      <alignment/>
    </xf>
    <xf numFmtId="178" fontId="8" fillId="5" borderId="95" xfId="17" applyNumberFormat="1" applyFont="1" applyFill="1" applyBorder="1" applyAlignment="1">
      <alignment horizontal="right" vertical="center"/>
    </xf>
    <xf numFmtId="178" fontId="8" fillId="5" borderId="79" xfId="17" applyNumberFormat="1" applyFont="1" applyFill="1" applyBorder="1" applyAlignment="1">
      <alignment horizontal="right" vertical="center"/>
    </xf>
    <xf numFmtId="178" fontId="8" fillId="5" borderId="43" xfId="17" applyNumberFormat="1" applyFont="1" applyFill="1" applyBorder="1" applyAlignment="1">
      <alignment horizontal="right" vertical="center"/>
    </xf>
    <xf numFmtId="3" fontId="3" fillId="5" borderId="34" xfId="17" applyNumberFormat="1" applyFont="1" applyFill="1" applyBorder="1" applyAlignment="1">
      <alignment horizontal="right" vertical="center"/>
    </xf>
    <xf numFmtId="3" fontId="3" fillId="2" borderId="46" xfId="17" applyNumberFormat="1" applyFont="1" applyFill="1" applyBorder="1" applyAlignment="1">
      <alignment horizontal="right" vertical="center"/>
    </xf>
    <xf numFmtId="3" fontId="3" fillId="2" borderId="54" xfId="17" applyNumberFormat="1" applyFont="1" applyFill="1" applyBorder="1" applyAlignment="1">
      <alignment horizontal="right" vertical="center"/>
    </xf>
    <xf numFmtId="3" fontId="3" fillId="2" borderId="32" xfId="17" applyNumberFormat="1" applyFont="1" applyFill="1" applyBorder="1" applyAlignment="1">
      <alignment horizontal="right" vertical="center"/>
    </xf>
    <xf numFmtId="3" fontId="3" fillId="2" borderId="23" xfId="17" applyNumberFormat="1" applyFont="1" applyFill="1" applyBorder="1" applyAlignment="1">
      <alignment horizontal="right" vertical="center"/>
    </xf>
    <xf numFmtId="3" fontId="3" fillId="2" borderId="11" xfId="17" applyNumberFormat="1" applyFont="1" applyFill="1" applyBorder="1" applyAlignment="1">
      <alignment horizontal="right" vertical="center"/>
    </xf>
    <xf numFmtId="3" fontId="3" fillId="5" borderId="32" xfId="17" applyNumberFormat="1" applyFont="1" applyFill="1" applyBorder="1" applyAlignment="1">
      <alignment horizontal="right" vertical="center"/>
    </xf>
    <xf numFmtId="3" fontId="3" fillId="2" borderId="47" xfId="17" applyNumberFormat="1" applyFont="1" applyFill="1" applyBorder="1" applyAlignment="1">
      <alignment horizontal="right" vertical="center"/>
    </xf>
    <xf numFmtId="3" fontId="3" fillId="2" borderId="52" xfId="17" applyNumberFormat="1" applyFont="1" applyFill="1" applyBorder="1" applyAlignment="1">
      <alignment horizontal="right" vertical="center"/>
    </xf>
    <xf numFmtId="3" fontId="3" fillId="2" borderId="34" xfId="17" applyNumberFormat="1" applyFont="1" applyFill="1" applyBorder="1" applyAlignment="1">
      <alignment horizontal="right" vertical="center"/>
    </xf>
    <xf numFmtId="3" fontId="3" fillId="2" borderId="41" xfId="17" applyNumberFormat="1" applyFont="1" applyFill="1" applyBorder="1" applyAlignment="1">
      <alignment horizontal="right" vertical="center"/>
    </xf>
    <xf numFmtId="3" fontId="3" fillId="2" borderId="12" xfId="17" applyNumberFormat="1" applyFont="1" applyFill="1" applyBorder="1" applyAlignment="1">
      <alignment horizontal="right" vertical="center"/>
    </xf>
    <xf numFmtId="3" fontId="3" fillId="2" borderId="96" xfId="17" applyNumberFormat="1" applyFont="1" applyFill="1" applyBorder="1" applyAlignment="1">
      <alignment horizontal="right" vertical="center"/>
    </xf>
    <xf numFmtId="3" fontId="3" fillId="2" borderId="62" xfId="17" applyNumberFormat="1" applyFont="1" applyFill="1" applyBorder="1" applyAlignment="1">
      <alignment horizontal="right" vertical="center"/>
    </xf>
    <xf numFmtId="3" fontId="3" fillId="2" borderId="82" xfId="17" applyNumberFormat="1" applyFont="1" applyFill="1" applyBorder="1" applyAlignment="1">
      <alignment horizontal="right" vertical="center"/>
    </xf>
    <xf numFmtId="3" fontId="3" fillId="2" borderId="97" xfId="17" applyNumberFormat="1" applyFont="1" applyFill="1" applyBorder="1" applyAlignment="1">
      <alignment horizontal="right" vertical="center"/>
    </xf>
    <xf numFmtId="3" fontId="3" fillId="2" borderId="61" xfId="17" applyNumberFormat="1" applyFont="1" applyFill="1" applyBorder="1" applyAlignment="1">
      <alignment horizontal="right" vertical="center"/>
    </xf>
    <xf numFmtId="3" fontId="3" fillId="2" borderId="98" xfId="17" applyNumberFormat="1" applyFont="1" applyFill="1" applyBorder="1" applyAlignment="1">
      <alignment horizontal="right" vertical="center"/>
    </xf>
    <xf numFmtId="3" fontId="3" fillId="2" borderId="55" xfId="17" applyNumberFormat="1" applyFont="1" applyFill="1" applyBorder="1" applyAlignment="1">
      <alignment horizontal="right" vertical="center"/>
    </xf>
    <xf numFmtId="3" fontId="3" fillId="2" borderId="83" xfId="17" applyNumberFormat="1" applyFont="1" applyFill="1" applyBorder="1" applyAlignment="1">
      <alignment horizontal="right" vertical="center"/>
    </xf>
    <xf numFmtId="3" fontId="3" fillId="2" borderId="99" xfId="17" applyNumberFormat="1" applyFont="1" applyFill="1" applyBorder="1" applyAlignment="1">
      <alignment horizontal="right" vertical="center"/>
    </xf>
    <xf numFmtId="3" fontId="3" fillId="2" borderId="24" xfId="17" applyNumberFormat="1" applyFont="1" applyFill="1" applyBorder="1" applyAlignment="1">
      <alignment horizontal="right" vertical="center"/>
    </xf>
    <xf numFmtId="3" fontId="3" fillId="5" borderId="72" xfId="17" applyNumberFormat="1" applyFont="1" applyFill="1" applyBorder="1" applyAlignment="1">
      <alignment horizontal="right" vertical="center"/>
    </xf>
    <xf numFmtId="3" fontId="3" fillId="2" borderId="100" xfId="17" applyNumberFormat="1" applyFont="1" applyFill="1" applyBorder="1" applyAlignment="1">
      <alignment horizontal="right" vertical="center"/>
    </xf>
    <xf numFmtId="3" fontId="3" fillId="2" borderId="53" xfId="17" applyNumberFormat="1" applyFont="1" applyFill="1" applyBorder="1" applyAlignment="1">
      <alignment horizontal="right" vertical="center"/>
    </xf>
    <xf numFmtId="3" fontId="3" fillId="2" borderId="72" xfId="17" applyNumberFormat="1" applyFont="1" applyFill="1" applyBorder="1" applyAlignment="1">
      <alignment horizontal="right" vertical="center"/>
    </xf>
    <xf numFmtId="3" fontId="3" fillId="2" borderId="101" xfId="17" applyNumberFormat="1" applyFont="1" applyFill="1" applyBorder="1" applyAlignment="1">
      <alignment horizontal="right" vertical="center"/>
    </xf>
    <xf numFmtId="3" fontId="3" fillId="2" borderId="37" xfId="17" applyNumberFormat="1" applyFont="1" applyFill="1" applyBorder="1" applyAlignment="1">
      <alignment horizontal="right" vertical="center"/>
    </xf>
    <xf numFmtId="3" fontId="3" fillId="2" borderId="35" xfId="17" applyNumberFormat="1" applyFont="1" applyFill="1" applyBorder="1" applyAlignment="1">
      <alignment horizontal="right" vertical="center"/>
    </xf>
    <xf numFmtId="3" fontId="3" fillId="2" borderId="84" xfId="17" applyNumberFormat="1" applyFont="1" applyFill="1" applyBorder="1" applyAlignment="1">
      <alignment horizontal="right" vertical="center"/>
    </xf>
    <xf numFmtId="3" fontId="3" fillId="2" borderId="40" xfId="17" applyNumberFormat="1" applyFont="1" applyFill="1" applyBorder="1" applyAlignment="1">
      <alignment horizontal="right" vertical="center"/>
    </xf>
    <xf numFmtId="3" fontId="3" fillId="2" borderId="51" xfId="17" applyNumberFormat="1" applyFont="1" applyFill="1" applyBorder="1" applyAlignment="1">
      <alignment horizontal="right" vertical="center"/>
    </xf>
    <xf numFmtId="3" fontId="3" fillId="2" borderId="60" xfId="17" applyNumberFormat="1" applyFont="1" applyFill="1" applyBorder="1" applyAlignment="1">
      <alignment horizontal="right" vertical="center"/>
    </xf>
    <xf numFmtId="3" fontId="3" fillId="2" borderId="13" xfId="17" applyNumberFormat="1" applyFont="1" applyFill="1" applyBorder="1" applyAlignment="1">
      <alignment horizontal="right" vertical="center"/>
    </xf>
    <xf numFmtId="176" fontId="3" fillId="5" borderId="45" xfId="15" applyNumberFormat="1" applyFont="1" applyFill="1" applyBorder="1" applyAlignment="1">
      <alignment horizontal="right" vertical="center"/>
    </xf>
    <xf numFmtId="176" fontId="3" fillId="5" borderId="39" xfId="15" applyNumberFormat="1" applyFont="1" applyFill="1" applyBorder="1" applyAlignment="1">
      <alignment horizontal="right" vertical="center"/>
    </xf>
    <xf numFmtId="176" fontId="3" fillId="2" borderId="81" xfId="15" applyNumberFormat="1" applyFont="1" applyFill="1" applyBorder="1" applyAlignment="1">
      <alignment horizontal="right" vertical="center"/>
    </xf>
    <xf numFmtId="176" fontId="3" fillId="2" borderId="45" xfId="15" applyNumberFormat="1" applyFont="1" applyFill="1" applyBorder="1" applyAlignment="1">
      <alignment horizontal="right" vertical="center"/>
    </xf>
    <xf numFmtId="176" fontId="3" fillId="2" borderId="39" xfId="15" applyNumberFormat="1" applyFont="1" applyFill="1" applyBorder="1" applyAlignment="1">
      <alignment horizontal="right" vertical="center"/>
    </xf>
    <xf numFmtId="176" fontId="3" fillId="2" borderId="102" xfId="15" applyNumberFormat="1" applyFont="1" applyFill="1" applyBorder="1" applyAlignment="1">
      <alignment horizontal="right" vertical="center"/>
    </xf>
    <xf numFmtId="176" fontId="3" fillId="2" borderId="85" xfId="15" applyNumberFormat="1" applyFont="1" applyFill="1" applyBorder="1" applyAlignment="1">
      <alignment horizontal="right" vertical="center"/>
    </xf>
    <xf numFmtId="176" fontId="3" fillId="5" borderId="34" xfId="15" applyNumberFormat="1" applyFont="1" applyFill="1" applyBorder="1" applyAlignment="1">
      <alignment horizontal="right" vertical="center"/>
    </xf>
    <xf numFmtId="176" fontId="3" fillId="5" borderId="103" xfId="15" applyNumberFormat="1" applyFont="1" applyFill="1" applyBorder="1" applyAlignment="1">
      <alignment horizontal="right" vertical="center"/>
    </xf>
    <xf numFmtId="176" fontId="3" fillId="2" borderId="54" xfId="15" applyNumberFormat="1" applyFont="1" applyFill="1" applyBorder="1" applyAlignment="1">
      <alignment horizontal="right" vertical="center"/>
    </xf>
    <xf numFmtId="176" fontId="3" fillId="2" borderId="104" xfId="15" applyNumberFormat="1" applyFont="1" applyFill="1" applyBorder="1" applyAlignment="1">
      <alignment horizontal="right" vertical="center"/>
    </xf>
    <xf numFmtId="176" fontId="3" fillId="2" borderId="32" xfId="15" applyNumberFormat="1" applyFont="1" applyFill="1" applyBorder="1" applyAlignment="1">
      <alignment horizontal="right" vertical="center"/>
    </xf>
    <xf numFmtId="176" fontId="3" fillId="2" borderId="38" xfId="15" applyNumberFormat="1" applyFont="1" applyFill="1" applyBorder="1" applyAlignment="1">
      <alignment horizontal="right" vertical="center"/>
    </xf>
    <xf numFmtId="176" fontId="3" fillId="2" borderId="23" xfId="15" applyNumberFormat="1" applyFont="1" applyFill="1" applyBorder="1" applyAlignment="1">
      <alignment horizontal="right" vertical="center"/>
    </xf>
    <xf numFmtId="176" fontId="3" fillId="2" borderId="52" xfId="15" applyNumberFormat="1" applyFont="1" applyFill="1" applyBorder="1" applyAlignment="1">
      <alignment horizontal="right" vertical="center"/>
    </xf>
    <xf numFmtId="176" fontId="3" fillId="2" borderId="103" xfId="15" applyNumberFormat="1" applyFont="1" applyFill="1" applyBorder="1" applyAlignment="1">
      <alignment horizontal="right" vertical="center"/>
    </xf>
    <xf numFmtId="176" fontId="3" fillId="2" borderId="34" xfId="15" applyNumberFormat="1" applyFont="1" applyFill="1" applyBorder="1" applyAlignment="1">
      <alignment horizontal="right" vertical="center"/>
    </xf>
    <xf numFmtId="176" fontId="3" fillId="2" borderId="94" xfId="15" applyNumberFormat="1" applyFont="1" applyFill="1" applyBorder="1" applyAlignment="1">
      <alignment horizontal="right" vertical="center"/>
    </xf>
    <xf numFmtId="176" fontId="3" fillId="2" borderId="41" xfId="15" applyNumberFormat="1" applyFont="1" applyFill="1" applyBorder="1" applyAlignment="1">
      <alignment horizontal="right" vertical="center"/>
    </xf>
    <xf numFmtId="176" fontId="3" fillId="5" borderId="40" xfId="15" applyNumberFormat="1" applyFont="1" applyFill="1" applyBorder="1" applyAlignment="1">
      <alignment horizontal="right" vertical="center"/>
    </xf>
    <xf numFmtId="176" fontId="3" fillId="5" borderId="84" xfId="15" applyNumberFormat="1" applyFont="1" applyFill="1" applyBorder="1" applyAlignment="1">
      <alignment horizontal="right" vertical="center"/>
    </xf>
    <xf numFmtId="176" fontId="3" fillId="2" borderId="84" xfId="15" applyNumberFormat="1" applyFont="1" applyFill="1" applyBorder="1" applyAlignment="1">
      <alignment horizontal="right" vertical="center"/>
    </xf>
    <xf numFmtId="176" fontId="3" fillId="2" borderId="40" xfId="15" applyNumberFormat="1" applyFont="1" applyFill="1" applyBorder="1" applyAlignment="1">
      <alignment horizontal="right" vertical="center"/>
    </xf>
    <xf numFmtId="176" fontId="3" fillId="2" borderId="60" xfId="15" applyNumberFormat="1" applyFont="1" applyFill="1" applyBorder="1" applyAlignment="1">
      <alignment horizontal="right" vertical="center"/>
    </xf>
    <xf numFmtId="3" fontId="3" fillId="5" borderId="43" xfId="17" applyNumberFormat="1" applyFont="1" applyFill="1" applyBorder="1" applyAlignment="1">
      <alignment horizontal="right" vertical="center"/>
    </xf>
    <xf numFmtId="3" fontId="8" fillId="5" borderId="105" xfId="0" applyNumberFormat="1" applyFont="1" applyFill="1" applyBorder="1" applyAlignment="1">
      <alignment horizontal="right" vertical="center"/>
    </xf>
    <xf numFmtId="3" fontId="8" fillId="5" borderId="73" xfId="0" applyNumberFormat="1" applyFont="1" applyFill="1" applyBorder="1" applyAlignment="1">
      <alignment horizontal="right" vertical="center"/>
    </xf>
    <xf numFmtId="3" fontId="8" fillId="5" borderId="21" xfId="0" applyNumberFormat="1" applyFont="1" applyFill="1" applyBorder="1" applyAlignment="1">
      <alignment horizontal="right" vertical="center"/>
    </xf>
    <xf numFmtId="3" fontId="8" fillId="5" borderId="106" xfId="0" applyNumberFormat="1" applyFont="1" applyFill="1" applyBorder="1" applyAlignment="1">
      <alignment horizontal="right" vertical="center"/>
    </xf>
    <xf numFmtId="3" fontId="8" fillId="5" borderId="39" xfId="0" applyNumberFormat="1" applyFont="1" applyFill="1" applyBorder="1" applyAlignment="1">
      <alignment horizontal="right" vertical="center"/>
    </xf>
    <xf numFmtId="3" fontId="8" fillId="5" borderId="102" xfId="0" applyNumberFormat="1" applyFont="1" applyFill="1" applyBorder="1" applyAlignment="1">
      <alignment horizontal="right" vertical="center"/>
    </xf>
    <xf numFmtId="3" fontId="3" fillId="2" borderId="73" xfId="0" applyNumberFormat="1" applyFont="1" applyFill="1" applyBorder="1" applyAlignment="1">
      <alignment horizontal="right" vertical="center"/>
    </xf>
    <xf numFmtId="3" fontId="8" fillId="5" borderId="84" xfId="0" applyNumberFormat="1" applyFont="1" applyFill="1" applyBorder="1" applyAlignment="1">
      <alignment horizontal="right" vertical="center"/>
    </xf>
    <xf numFmtId="3" fontId="8" fillId="5" borderId="60" xfId="0" applyNumberFormat="1" applyFont="1" applyFill="1" applyBorder="1" applyAlignment="1">
      <alignment horizontal="right" vertical="center"/>
    </xf>
    <xf numFmtId="3" fontId="8" fillId="5" borderId="51" xfId="0" applyNumberFormat="1" applyFont="1" applyFill="1" applyBorder="1" applyAlignment="1">
      <alignment horizontal="right" vertical="center"/>
    </xf>
    <xf numFmtId="3" fontId="8" fillId="5" borderId="40" xfId="0" applyNumberFormat="1" applyFont="1" applyFill="1" applyBorder="1" applyAlignment="1">
      <alignment horizontal="right" vertical="center"/>
    </xf>
    <xf numFmtId="3" fontId="8" fillId="5" borderId="43" xfId="0" applyNumberFormat="1" applyFont="1" applyFill="1" applyBorder="1" applyAlignment="1">
      <alignment horizontal="right" vertical="center"/>
    </xf>
    <xf numFmtId="3" fontId="8" fillId="5" borderId="79" xfId="0" applyNumberFormat="1" applyFont="1" applyFill="1" applyBorder="1" applyAlignment="1">
      <alignment horizontal="right" vertical="center"/>
    </xf>
    <xf numFmtId="3" fontId="3" fillId="2" borderId="60" xfId="0" applyNumberFormat="1" applyFont="1" applyFill="1" applyBorder="1" applyAlignment="1">
      <alignment horizontal="right" vertical="center"/>
    </xf>
    <xf numFmtId="3" fontId="8" fillId="5" borderId="86" xfId="0" applyNumberFormat="1" applyFont="1" applyFill="1" applyBorder="1" applyAlignment="1">
      <alignment horizontal="right" vertical="center"/>
    </xf>
    <xf numFmtId="3" fontId="8" fillId="5" borderId="95" xfId="0" applyNumberFormat="1" applyFont="1" applyFill="1" applyBorder="1" applyAlignment="1">
      <alignment horizontal="right" vertical="center"/>
    </xf>
    <xf numFmtId="3" fontId="8" fillId="5" borderId="92" xfId="0" applyNumberFormat="1" applyFont="1" applyFill="1" applyBorder="1" applyAlignment="1">
      <alignment horizontal="center" vertical="center"/>
    </xf>
    <xf numFmtId="3" fontId="8" fillId="5" borderId="44" xfId="0" applyNumberFormat="1" applyFont="1" applyFill="1" applyBorder="1" applyAlignment="1">
      <alignment horizontal="center" vertical="center"/>
    </xf>
    <xf numFmtId="3" fontId="3" fillId="2" borderId="44" xfId="0" applyNumberFormat="1" applyFont="1" applyFill="1" applyBorder="1" applyAlignment="1">
      <alignment horizontal="right" vertical="center"/>
    </xf>
    <xf numFmtId="3" fontId="3" fillId="5" borderId="0" xfId="17" applyNumberFormat="1" applyFont="1" applyFill="1" applyBorder="1" applyAlignment="1">
      <alignment vertical="center"/>
    </xf>
    <xf numFmtId="3" fontId="3" fillId="2" borderId="0" xfId="17" applyNumberFormat="1" applyFont="1" applyFill="1" applyBorder="1" applyAlignment="1">
      <alignment vertical="center"/>
    </xf>
    <xf numFmtId="3" fontId="3" fillId="2" borderId="75" xfId="17" applyNumberFormat="1" applyFont="1" applyFill="1" applyBorder="1" applyAlignment="1">
      <alignment vertical="center"/>
    </xf>
    <xf numFmtId="3" fontId="3" fillId="2" borderId="107" xfId="17" applyNumberFormat="1" applyFont="1" applyFill="1" applyBorder="1" applyAlignment="1">
      <alignment vertical="center"/>
    </xf>
    <xf numFmtId="3" fontId="3" fillId="2" borderId="108" xfId="17" applyNumberFormat="1" applyFont="1" applyFill="1" applyBorder="1" applyAlignment="1">
      <alignment vertical="center"/>
    </xf>
    <xf numFmtId="3" fontId="3" fillId="2" borderId="109" xfId="17" applyNumberFormat="1" applyFont="1" applyFill="1" applyBorder="1" applyAlignment="1">
      <alignment vertical="center"/>
    </xf>
    <xf numFmtId="3" fontId="3" fillId="5" borderId="43" xfId="17" applyNumberFormat="1" applyFont="1" applyFill="1" applyBorder="1" applyAlignment="1">
      <alignment vertical="center"/>
    </xf>
    <xf numFmtId="3" fontId="3" fillId="5" borderId="18" xfId="17" applyNumberFormat="1" applyFont="1" applyFill="1" applyBorder="1" applyAlignment="1">
      <alignment vertical="center"/>
    </xf>
    <xf numFmtId="3" fontId="3" fillId="2" borderId="18" xfId="17" applyNumberFormat="1" applyFont="1" applyFill="1" applyBorder="1" applyAlignment="1">
      <alignment vertical="center"/>
    </xf>
    <xf numFmtId="3" fontId="3" fillId="2" borderId="76" xfId="17" applyNumberFormat="1" applyFont="1" applyFill="1" applyBorder="1" applyAlignment="1">
      <alignment vertical="center"/>
    </xf>
    <xf numFmtId="3" fontId="3" fillId="2" borderId="43" xfId="17" applyNumberFormat="1" applyFont="1" applyFill="1" applyBorder="1" applyAlignment="1">
      <alignment vertical="center"/>
    </xf>
    <xf numFmtId="3" fontId="3" fillId="2" borderId="110" xfId="17" applyNumberFormat="1" applyFont="1" applyFill="1" applyBorder="1" applyAlignment="1">
      <alignment vertical="center"/>
    </xf>
    <xf numFmtId="3" fontId="3" fillId="2" borderId="44" xfId="17" applyNumberFormat="1" applyFont="1" applyFill="1" applyBorder="1" applyAlignment="1">
      <alignment vertical="center"/>
    </xf>
    <xf numFmtId="3" fontId="3" fillId="5" borderId="111" xfId="0" applyNumberFormat="1" applyFont="1" applyFill="1" applyBorder="1" applyAlignment="1">
      <alignment vertical="center"/>
    </xf>
    <xf numFmtId="3" fontId="3" fillId="5" borderId="112" xfId="0" applyNumberFormat="1" applyFont="1" applyFill="1" applyBorder="1" applyAlignment="1">
      <alignment vertical="center"/>
    </xf>
    <xf numFmtId="3" fontId="3" fillId="2" borderId="6" xfId="0" applyNumberFormat="1" applyFont="1" applyFill="1" applyBorder="1" applyAlignment="1">
      <alignment vertical="center"/>
    </xf>
    <xf numFmtId="3" fontId="3" fillId="2" borderId="111" xfId="0" applyNumberFormat="1" applyFont="1" applyFill="1" applyBorder="1" applyAlignment="1">
      <alignment vertical="center"/>
    </xf>
    <xf numFmtId="3" fontId="3" fillId="2" borderId="112" xfId="0" applyNumberFormat="1" applyFont="1" applyFill="1" applyBorder="1" applyAlignment="1">
      <alignment vertical="center"/>
    </xf>
    <xf numFmtId="3" fontId="3" fillId="2" borderId="113" xfId="0" applyNumberFormat="1" applyFont="1" applyFill="1" applyBorder="1" applyAlignment="1">
      <alignment vertical="center"/>
    </xf>
    <xf numFmtId="3" fontId="3" fillId="2" borderId="73" xfId="0" applyNumberFormat="1" applyFont="1" applyFill="1" applyBorder="1" applyAlignment="1">
      <alignment vertical="center"/>
    </xf>
    <xf numFmtId="3" fontId="3" fillId="2" borderId="8" xfId="17" applyNumberFormat="1" applyFont="1" applyFill="1" applyBorder="1" applyAlignment="1">
      <alignment vertical="center"/>
    </xf>
    <xf numFmtId="3" fontId="3" fillId="2" borderId="9" xfId="17" applyNumberFormat="1" applyFont="1" applyFill="1" applyBorder="1" applyAlignment="1">
      <alignment vertical="center"/>
    </xf>
    <xf numFmtId="3" fontId="3" fillId="2" borderId="17" xfId="17" applyNumberFormat="1" applyFont="1" applyFill="1" applyBorder="1" applyAlignment="1">
      <alignment vertical="center"/>
    </xf>
    <xf numFmtId="3" fontId="3" fillId="2" borderId="79" xfId="17" applyNumberFormat="1" applyFont="1" applyFill="1" applyBorder="1" applyAlignment="1">
      <alignment vertical="center"/>
    </xf>
    <xf numFmtId="3" fontId="3" fillId="2" borderId="20" xfId="17" applyNumberFormat="1" applyFont="1" applyFill="1" applyBorder="1" applyAlignment="1">
      <alignment vertical="center"/>
    </xf>
    <xf numFmtId="3" fontId="3" fillId="5" borderId="21" xfId="0" applyNumberFormat="1" applyFont="1" applyFill="1" applyBorder="1" applyAlignment="1">
      <alignment vertical="center"/>
    </xf>
    <xf numFmtId="3" fontId="3" fillId="2" borderId="7" xfId="0" applyNumberFormat="1" applyFont="1" applyFill="1" applyBorder="1" applyAlignment="1">
      <alignment vertical="center"/>
    </xf>
    <xf numFmtId="3" fontId="3" fillId="2" borderId="8" xfId="0" applyNumberFormat="1" applyFont="1" applyFill="1" applyBorder="1" applyAlignment="1">
      <alignment vertical="center"/>
    </xf>
    <xf numFmtId="3" fontId="3" fillId="2" borderId="75" xfId="0" applyNumberFormat="1" applyFont="1" applyFill="1" applyBorder="1" applyAlignment="1">
      <alignment vertical="center"/>
    </xf>
    <xf numFmtId="3" fontId="3" fillId="2" borderId="107" xfId="0" applyNumberFormat="1" applyFont="1" applyFill="1" applyBorder="1" applyAlignment="1">
      <alignment vertical="center"/>
    </xf>
    <xf numFmtId="3" fontId="3" fillId="2" borderId="108" xfId="0" applyNumberFormat="1" applyFont="1" applyFill="1" applyBorder="1" applyAlignment="1">
      <alignment vertical="center"/>
    </xf>
    <xf numFmtId="3" fontId="3" fillId="2" borderId="109" xfId="0" applyNumberFormat="1" applyFont="1" applyFill="1" applyBorder="1" applyAlignment="1">
      <alignment vertical="center"/>
    </xf>
    <xf numFmtId="3" fontId="3" fillId="2" borderId="9" xfId="0" applyNumberFormat="1" applyFont="1" applyFill="1" applyBorder="1" applyAlignment="1">
      <alignment vertical="center"/>
    </xf>
    <xf numFmtId="3" fontId="3" fillId="5" borderId="43" xfId="0" applyNumberFormat="1" applyFont="1" applyFill="1" applyBorder="1" applyAlignment="1">
      <alignment vertical="center"/>
    </xf>
    <xf numFmtId="3" fontId="3" fillId="2" borderId="17" xfId="0" applyNumberFormat="1" applyFont="1" applyFill="1" applyBorder="1" applyAlignment="1">
      <alignment vertical="center"/>
    </xf>
    <xf numFmtId="3" fontId="3" fillId="2" borderId="79" xfId="0" applyNumberFormat="1" applyFont="1" applyFill="1" applyBorder="1" applyAlignment="1">
      <alignment vertical="center"/>
    </xf>
    <xf numFmtId="3" fontId="3" fillId="2" borderId="43" xfId="0" applyNumberFormat="1" applyFont="1" applyFill="1" applyBorder="1" applyAlignment="1">
      <alignment vertical="center"/>
    </xf>
    <xf numFmtId="3" fontId="3" fillId="2" borderId="110" xfId="0" applyNumberFormat="1" applyFont="1" applyFill="1" applyBorder="1" applyAlignment="1">
      <alignment vertical="center"/>
    </xf>
    <xf numFmtId="3" fontId="3" fillId="2" borderId="44" xfId="0" applyNumberFormat="1" applyFont="1" applyFill="1" applyBorder="1" applyAlignment="1">
      <alignment vertical="center"/>
    </xf>
    <xf numFmtId="3" fontId="3" fillId="2" borderId="20" xfId="0" applyNumberFormat="1" applyFont="1" applyFill="1" applyBorder="1" applyAlignment="1">
      <alignment vertical="center"/>
    </xf>
    <xf numFmtId="3" fontId="3" fillId="2" borderId="0" xfId="0" applyNumberFormat="1" applyFont="1" applyFill="1" applyBorder="1" applyAlignment="1">
      <alignment vertical="center"/>
    </xf>
    <xf numFmtId="3" fontId="3" fillId="2" borderId="18" xfId="0" applyNumberFormat="1" applyFont="1" applyFill="1" applyBorder="1" applyAlignment="1">
      <alignment vertical="center"/>
    </xf>
    <xf numFmtId="3" fontId="3" fillId="2" borderId="21" xfId="0" applyNumberFormat="1" applyFont="1" applyFill="1" applyBorder="1" applyAlignment="1">
      <alignment vertical="center"/>
    </xf>
    <xf numFmtId="3" fontId="3" fillId="2" borderId="91" xfId="17" applyNumberFormat="1" applyFont="1" applyFill="1" applyBorder="1" applyAlignment="1">
      <alignment horizontal="right" vertical="center"/>
    </xf>
    <xf numFmtId="3" fontId="3" fillId="2" borderId="95" xfId="17" applyNumberFormat="1" applyFont="1" applyFill="1" applyBorder="1" applyAlignment="1">
      <alignment horizontal="right" vertical="center"/>
    </xf>
    <xf numFmtId="3" fontId="3" fillId="2" borderId="86" xfId="17" applyNumberFormat="1" applyFont="1" applyFill="1" applyBorder="1" applyAlignment="1">
      <alignment horizontal="right" vertical="center"/>
    </xf>
    <xf numFmtId="3" fontId="3" fillId="2" borderId="16" xfId="17" applyNumberFormat="1" applyFont="1" applyFill="1" applyBorder="1" applyAlignment="1">
      <alignment horizontal="right" vertical="center"/>
    </xf>
    <xf numFmtId="3" fontId="3" fillId="2" borderId="92" xfId="17" applyNumberFormat="1" applyFont="1" applyFill="1" applyBorder="1" applyAlignment="1">
      <alignment horizontal="right" vertical="center"/>
    </xf>
    <xf numFmtId="3" fontId="3" fillId="2" borderId="103" xfId="17" applyNumberFormat="1" applyFont="1" applyFill="1" applyBorder="1" applyAlignment="1">
      <alignment horizontal="right" vertical="center"/>
    </xf>
    <xf numFmtId="3" fontId="3" fillId="2" borderId="104" xfId="17" applyNumberFormat="1" applyFont="1" applyFill="1" applyBorder="1" applyAlignment="1">
      <alignment horizontal="right" vertical="center"/>
    </xf>
    <xf numFmtId="3" fontId="3" fillId="2" borderId="0" xfId="17" applyNumberFormat="1" applyFont="1" applyFill="1" applyBorder="1" applyAlignment="1">
      <alignment horizontal="right" vertical="center"/>
    </xf>
    <xf numFmtId="3" fontId="3" fillId="2" borderId="114" xfId="17" applyNumberFormat="1" applyFont="1" applyFill="1" applyBorder="1" applyAlignment="1">
      <alignment horizontal="right" vertical="center"/>
    </xf>
    <xf numFmtId="3" fontId="3" fillId="5" borderId="31" xfId="17" applyNumberFormat="1" applyFont="1" applyFill="1" applyBorder="1" applyAlignment="1">
      <alignment horizontal="right" vertical="center"/>
    </xf>
    <xf numFmtId="3" fontId="3" fillId="2" borderId="48" xfId="17" applyNumberFormat="1" applyFont="1" applyFill="1" applyBorder="1" applyAlignment="1">
      <alignment horizontal="right" vertical="center"/>
    </xf>
    <xf numFmtId="3" fontId="3" fillId="2" borderId="67" xfId="17" applyNumberFormat="1" applyFont="1" applyFill="1" applyBorder="1" applyAlignment="1">
      <alignment horizontal="right" vertical="center"/>
    </xf>
    <xf numFmtId="3" fontId="3" fillId="2" borderId="31" xfId="17" applyNumberFormat="1" applyFont="1" applyFill="1" applyBorder="1" applyAlignment="1">
      <alignment horizontal="right" vertical="center"/>
    </xf>
    <xf numFmtId="3" fontId="3" fillId="2" borderId="78" xfId="17" applyNumberFormat="1" applyFont="1" applyFill="1" applyBorder="1" applyAlignment="1">
      <alignment horizontal="right" vertical="center"/>
    </xf>
    <xf numFmtId="3" fontId="3" fillId="2" borderId="22" xfId="17" applyNumberFormat="1" applyFont="1" applyFill="1" applyBorder="1" applyAlignment="1">
      <alignment horizontal="right" vertical="center"/>
    </xf>
    <xf numFmtId="3" fontId="3" fillId="5" borderId="18" xfId="17" applyNumberFormat="1" applyFont="1" applyFill="1" applyBorder="1" applyAlignment="1">
      <alignment horizontal="right" vertical="center"/>
    </xf>
    <xf numFmtId="3" fontId="3" fillId="2" borderId="66" xfId="17" applyNumberFormat="1" applyFont="1" applyFill="1" applyBorder="1" applyAlignment="1">
      <alignment horizontal="right" vertical="center"/>
    </xf>
    <xf numFmtId="3" fontId="3" fillId="2" borderId="79" xfId="17" applyNumberFormat="1" applyFont="1" applyFill="1" applyBorder="1" applyAlignment="1">
      <alignment horizontal="right" vertical="center"/>
    </xf>
    <xf numFmtId="3" fontId="3" fillId="2" borderId="43" xfId="17" applyNumberFormat="1" applyFont="1" applyFill="1" applyBorder="1" applyAlignment="1">
      <alignment horizontal="right" vertical="center"/>
    </xf>
    <xf numFmtId="3" fontId="3" fillId="2" borderId="18" xfId="17" applyNumberFormat="1" applyFont="1" applyFill="1" applyBorder="1" applyAlignment="1">
      <alignment horizontal="right" vertical="center"/>
    </xf>
    <xf numFmtId="3" fontId="3" fillId="2" borderId="44" xfId="17" applyNumberFormat="1" applyFont="1" applyFill="1" applyBorder="1" applyAlignment="1">
      <alignment horizontal="right" vertical="center"/>
    </xf>
    <xf numFmtId="3" fontId="3" fillId="5" borderId="86" xfId="0" applyNumberFormat="1" applyFont="1" applyFill="1" applyBorder="1" applyAlignment="1">
      <alignment horizontal="right" vertical="center"/>
    </xf>
    <xf numFmtId="3" fontId="3" fillId="5" borderId="54" xfId="0" applyNumberFormat="1" applyFont="1" applyFill="1" applyBorder="1" applyAlignment="1">
      <alignment horizontal="right" vertical="center"/>
    </xf>
    <xf numFmtId="3" fontId="3" fillId="5" borderId="34" xfId="0" applyNumberFormat="1" applyFont="1" applyFill="1" applyBorder="1" applyAlignment="1">
      <alignment horizontal="right" vertical="center"/>
    </xf>
    <xf numFmtId="3" fontId="3" fillId="5" borderId="52" xfId="0" applyNumberFormat="1" applyFont="1" applyFill="1" applyBorder="1" applyAlignment="1">
      <alignment horizontal="right" vertical="center"/>
    </xf>
    <xf numFmtId="3" fontId="3" fillId="5" borderId="32" xfId="0" applyNumberFormat="1" applyFont="1" applyFill="1" applyBorder="1" applyAlignment="1">
      <alignment horizontal="right" vertical="center"/>
    </xf>
    <xf numFmtId="3" fontId="3" fillId="5" borderId="67" xfId="0" applyNumberFormat="1" applyFont="1" applyFill="1" applyBorder="1" applyAlignment="1">
      <alignment horizontal="right" vertical="center"/>
    </xf>
    <xf numFmtId="3" fontId="3" fillId="5" borderId="31" xfId="0" applyNumberFormat="1" applyFont="1" applyFill="1" applyBorder="1" applyAlignment="1">
      <alignment horizontal="right" vertical="center"/>
    </xf>
    <xf numFmtId="3" fontId="3" fillId="2" borderId="115" xfId="0" applyNumberFormat="1" applyFont="1" applyFill="1" applyBorder="1" applyAlignment="1">
      <alignment horizontal="right" vertical="center"/>
    </xf>
    <xf numFmtId="3" fontId="3" fillId="2" borderId="67" xfId="0" applyNumberFormat="1" applyFont="1" applyFill="1" applyBorder="1" applyAlignment="1">
      <alignment horizontal="right" vertical="center"/>
    </xf>
    <xf numFmtId="3" fontId="3" fillId="2" borderId="31" xfId="0" applyNumberFormat="1" applyFont="1" applyFill="1" applyBorder="1" applyAlignment="1">
      <alignment horizontal="right" vertical="center"/>
    </xf>
    <xf numFmtId="3" fontId="3" fillId="2" borderId="22" xfId="0" applyNumberFormat="1" applyFont="1" applyFill="1" applyBorder="1" applyAlignment="1">
      <alignment horizontal="right" vertical="center"/>
    </xf>
    <xf numFmtId="3" fontId="3" fillId="2" borderId="78" xfId="0" applyNumberFormat="1" applyFont="1" applyFill="1" applyBorder="1" applyAlignment="1">
      <alignment horizontal="right" vertical="center"/>
    </xf>
    <xf numFmtId="3" fontId="3" fillId="5" borderId="43" xfId="0" applyNumberFormat="1" applyFont="1" applyFill="1" applyBorder="1" applyAlignment="1">
      <alignment horizontal="right" vertical="center"/>
    </xf>
    <xf numFmtId="3" fontId="3" fillId="5" borderId="18" xfId="0" applyNumberFormat="1" applyFont="1" applyFill="1" applyBorder="1" applyAlignment="1">
      <alignment horizontal="right" vertical="center"/>
    </xf>
    <xf numFmtId="3" fontId="3" fillId="2" borderId="66" xfId="0" applyNumberFormat="1" applyFont="1" applyFill="1" applyBorder="1" applyAlignment="1">
      <alignment horizontal="right" vertical="center"/>
    </xf>
    <xf numFmtId="3" fontId="3" fillId="2" borderId="43" xfId="0" applyNumberFormat="1" applyFont="1" applyFill="1" applyBorder="1" applyAlignment="1">
      <alignment horizontal="right" vertical="center"/>
    </xf>
    <xf numFmtId="3" fontId="3" fillId="2" borderId="79" xfId="0" applyNumberFormat="1" applyFont="1" applyFill="1" applyBorder="1" applyAlignment="1">
      <alignment horizontal="right" vertical="center"/>
    </xf>
    <xf numFmtId="3" fontId="3" fillId="2" borderId="18" xfId="0" applyNumberFormat="1" applyFont="1" applyFill="1" applyBorder="1" applyAlignment="1">
      <alignment horizontal="right" vertical="center"/>
    </xf>
    <xf numFmtId="176" fontId="8" fillId="2" borderId="33" xfId="15" applyNumberFormat="1" applyFont="1" applyFill="1" applyBorder="1" applyAlignment="1">
      <alignment horizontal="center" vertical="center"/>
    </xf>
    <xf numFmtId="207" fontId="3" fillId="2" borderId="92" xfId="0" applyNumberFormat="1" applyFont="1" applyFill="1" applyBorder="1" applyAlignment="1">
      <alignment horizontal="right" vertical="center"/>
    </xf>
    <xf numFmtId="207" fontId="3" fillId="2" borderId="44" xfId="0" applyNumberFormat="1" applyFont="1" applyFill="1" applyBorder="1" applyAlignment="1">
      <alignment horizontal="right" vertical="center"/>
    </xf>
    <xf numFmtId="176" fontId="8" fillId="5" borderId="89" xfId="15" applyNumberFormat="1" applyFont="1" applyFill="1" applyBorder="1" applyAlignment="1">
      <alignment horizontal="center" vertical="center"/>
    </xf>
    <xf numFmtId="176" fontId="8" fillId="2" borderId="80" xfId="15" applyNumberFormat="1" applyFont="1" applyFill="1" applyBorder="1" applyAlignment="1">
      <alignment horizontal="right" vertical="center"/>
    </xf>
    <xf numFmtId="176" fontId="3" fillId="5" borderId="70" xfId="15" applyNumberFormat="1" applyFont="1" applyFill="1" applyBorder="1" applyAlignment="1">
      <alignment horizontal="right" vertical="center"/>
    </xf>
    <xf numFmtId="176" fontId="3" fillId="2" borderId="69" xfId="15" applyNumberFormat="1" applyFont="1" applyFill="1" applyBorder="1" applyAlignment="1">
      <alignment horizontal="right" vertical="center"/>
    </xf>
    <xf numFmtId="176" fontId="3" fillId="2" borderId="70" xfId="15" applyNumberFormat="1" applyFont="1" applyFill="1" applyBorder="1" applyAlignment="1">
      <alignment horizontal="right" vertical="center"/>
    </xf>
    <xf numFmtId="176" fontId="8" fillId="5" borderId="43" xfId="15" applyNumberFormat="1" applyFont="1" applyFill="1" applyBorder="1" applyAlignment="1">
      <alignment vertical="center"/>
    </xf>
    <xf numFmtId="176" fontId="8" fillId="5" borderId="79" xfId="15" applyNumberFormat="1" applyFont="1" applyFill="1" applyBorder="1" applyAlignment="1">
      <alignment vertical="center"/>
    </xf>
    <xf numFmtId="176" fontId="8" fillId="2" borderId="33" xfId="15" applyNumberFormat="1" applyFont="1" applyFill="1" applyBorder="1" applyAlignment="1">
      <alignment vertical="center"/>
    </xf>
    <xf numFmtId="176" fontId="8" fillId="5" borderId="87" xfId="15" applyNumberFormat="1" applyFont="1" applyFill="1" applyBorder="1" applyAlignment="1">
      <alignment vertical="center"/>
    </xf>
    <xf numFmtId="176" fontId="8" fillId="2" borderId="8" xfId="15" applyNumberFormat="1" applyFont="1" applyFill="1" applyBorder="1" applyAlignment="1">
      <alignment vertical="center"/>
    </xf>
    <xf numFmtId="176" fontId="8" fillId="2" borderId="74" xfId="15" applyNumberFormat="1" applyFont="1" applyFill="1" applyBorder="1" applyAlignment="1">
      <alignment vertical="center"/>
    </xf>
    <xf numFmtId="176" fontId="8" fillId="2" borderId="109" xfId="15" applyNumberFormat="1" applyFont="1" applyFill="1" applyBorder="1" applyAlignment="1">
      <alignment vertical="center"/>
    </xf>
    <xf numFmtId="176" fontId="8" fillId="2" borderId="29" xfId="15" applyNumberFormat="1" applyFont="1" applyFill="1" applyBorder="1" applyAlignment="1">
      <alignment vertical="center"/>
    </xf>
    <xf numFmtId="176" fontId="8" fillId="2" borderId="42" xfId="15" applyNumberFormat="1" applyFont="1" applyFill="1" applyBorder="1" applyAlignment="1">
      <alignment vertical="center"/>
    </xf>
    <xf numFmtId="176" fontId="8" fillId="2" borderId="93" xfId="15" applyNumberFormat="1" applyFont="1" applyFill="1" applyBorder="1" applyAlignment="1">
      <alignment vertical="center"/>
    </xf>
    <xf numFmtId="176" fontId="8" fillId="5" borderId="110" xfId="15" applyNumberFormat="1" applyFont="1" applyFill="1" applyBorder="1" applyAlignment="1">
      <alignment vertical="center"/>
    </xf>
    <xf numFmtId="9" fontId="8" fillId="5" borderId="86" xfId="15" applyFont="1" applyFill="1" applyBorder="1" applyAlignment="1">
      <alignment horizontal="right" vertical="center"/>
    </xf>
    <xf numFmtId="9" fontId="8" fillId="2" borderId="91" xfId="15" applyFont="1" applyFill="1" applyBorder="1" applyAlignment="1">
      <alignment horizontal="right" vertical="center"/>
    </xf>
    <xf numFmtId="9" fontId="8" fillId="2" borderId="95" xfId="15" applyFont="1" applyFill="1" applyBorder="1" applyAlignment="1">
      <alignment horizontal="right" vertical="center"/>
    </xf>
    <xf numFmtId="9" fontId="8" fillId="2" borderId="86" xfId="15" applyFont="1" applyFill="1" applyBorder="1" applyAlignment="1">
      <alignment horizontal="right" vertical="center"/>
    </xf>
    <xf numFmtId="9" fontId="8" fillId="2" borderId="16" xfId="15" applyFont="1" applyFill="1" applyBorder="1" applyAlignment="1">
      <alignment horizontal="right" vertical="center"/>
    </xf>
    <xf numFmtId="9" fontId="8" fillId="2" borderId="15" xfId="15" applyFont="1" applyFill="1" applyBorder="1" applyAlignment="1">
      <alignment horizontal="right" vertical="center"/>
    </xf>
    <xf numFmtId="9" fontId="8" fillId="2" borderId="92" xfId="15" applyFont="1" applyFill="1" applyBorder="1" applyAlignment="1">
      <alignment horizontal="right" vertical="center"/>
    </xf>
    <xf numFmtId="9" fontId="8" fillId="5" borderId="34" xfId="15" applyFont="1" applyFill="1" applyBorder="1" applyAlignment="1">
      <alignment horizontal="right" vertical="center"/>
    </xf>
    <xf numFmtId="9" fontId="8" fillId="2" borderId="47" xfId="15" applyFont="1" applyFill="1" applyBorder="1" applyAlignment="1">
      <alignment horizontal="right" vertical="center"/>
    </xf>
    <xf numFmtId="9" fontId="8" fillId="2" borderId="103" xfId="15" applyFont="1" applyFill="1" applyBorder="1" applyAlignment="1">
      <alignment horizontal="right" vertical="center"/>
    </xf>
    <xf numFmtId="9" fontId="8" fillId="2" borderId="34" xfId="15" applyFont="1" applyFill="1" applyBorder="1" applyAlignment="1">
      <alignment horizontal="right" vertical="center"/>
    </xf>
    <xf numFmtId="9" fontId="8" fillId="2" borderId="52" xfId="15" applyFont="1" applyFill="1" applyBorder="1" applyAlignment="1">
      <alignment horizontal="right" vertical="center"/>
    </xf>
    <xf numFmtId="9" fontId="8" fillId="2" borderId="19" xfId="15" applyFont="1" applyFill="1" applyBorder="1" applyAlignment="1">
      <alignment horizontal="right" vertical="center"/>
    </xf>
    <xf numFmtId="9" fontId="8" fillId="2" borderId="41" xfId="15" applyFont="1" applyFill="1" applyBorder="1" applyAlignment="1">
      <alignment horizontal="right" vertical="center"/>
    </xf>
    <xf numFmtId="9" fontId="8" fillId="5" borderId="32" xfId="15" applyFont="1" applyFill="1" applyBorder="1" applyAlignment="1">
      <alignment horizontal="right" vertical="center"/>
    </xf>
    <xf numFmtId="9" fontId="8" fillId="2" borderId="46" xfId="15" applyFont="1" applyFill="1" applyBorder="1" applyAlignment="1">
      <alignment horizontal="right" vertical="center"/>
    </xf>
    <xf numFmtId="9" fontId="8" fillId="2" borderId="104" xfId="15" applyFont="1" applyFill="1" applyBorder="1" applyAlignment="1">
      <alignment horizontal="right" vertical="center"/>
    </xf>
    <xf numFmtId="9" fontId="8" fillId="2" borderId="32" xfId="15" applyFont="1" applyFill="1" applyBorder="1" applyAlignment="1">
      <alignment horizontal="right" vertical="center"/>
    </xf>
    <xf numFmtId="9" fontId="8" fillId="2" borderId="54" xfId="15" applyFont="1" applyFill="1" applyBorder="1" applyAlignment="1">
      <alignment horizontal="right" vertical="center"/>
    </xf>
    <xf numFmtId="9" fontId="8" fillId="2" borderId="57" xfId="15" applyFont="1" applyFill="1" applyBorder="1" applyAlignment="1">
      <alignment horizontal="right" vertical="center"/>
    </xf>
    <xf numFmtId="9" fontId="8" fillId="2" borderId="23" xfId="15" applyFont="1" applyFill="1" applyBorder="1" applyAlignment="1">
      <alignment horizontal="right" vertical="center"/>
    </xf>
    <xf numFmtId="9" fontId="8" fillId="2" borderId="0" xfId="15" applyFont="1" applyFill="1" applyBorder="1" applyAlignment="1">
      <alignment horizontal="right" vertical="center"/>
    </xf>
    <xf numFmtId="9" fontId="8" fillId="5" borderId="72" xfId="15" applyFont="1" applyFill="1" applyBorder="1" applyAlignment="1">
      <alignment horizontal="right" vertical="center"/>
    </xf>
    <xf numFmtId="9" fontId="8" fillId="2" borderId="100" xfId="15" applyFont="1" applyFill="1" applyBorder="1" applyAlignment="1">
      <alignment horizontal="right" vertical="center"/>
    </xf>
    <xf numFmtId="9" fontId="8" fillId="2" borderId="114" xfId="15" applyFont="1" applyFill="1" applyBorder="1" applyAlignment="1">
      <alignment horizontal="right" vertical="center"/>
    </xf>
    <xf numFmtId="9" fontId="8" fillId="2" borderId="72" xfId="15" applyFont="1" applyFill="1" applyBorder="1" applyAlignment="1">
      <alignment horizontal="right" vertical="center"/>
    </xf>
    <xf numFmtId="9" fontId="8" fillId="2" borderId="53" xfId="15" applyFont="1" applyFill="1" applyBorder="1" applyAlignment="1">
      <alignment horizontal="right" vertical="center"/>
    </xf>
    <xf numFmtId="9" fontId="8" fillId="2" borderId="58" xfId="15" applyFont="1" applyFill="1" applyBorder="1" applyAlignment="1">
      <alignment horizontal="right" vertical="center"/>
    </xf>
    <xf numFmtId="9" fontId="8" fillId="2" borderId="101" xfId="15" applyFont="1" applyFill="1" applyBorder="1" applyAlignment="1">
      <alignment horizontal="right" vertical="center"/>
    </xf>
    <xf numFmtId="9" fontId="8" fillId="5" borderId="31" xfId="15" applyFont="1" applyFill="1" applyBorder="1" applyAlignment="1">
      <alignment horizontal="right" vertical="center"/>
    </xf>
    <xf numFmtId="9" fontId="8" fillId="5" borderId="49" xfId="15" applyFont="1" applyFill="1" applyBorder="1" applyAlignment="1">
      <alignment horizontal="right" vertical="center"/>
    </xf>
    <xf numFmtId="9" fontId="8" fillId="2" borderId="48" xfId="15" applyFont="1" applyFill="1" applyBorder="1" applyAlignment="1">
      <alignment horizontal="right" vertical="center"/>
    </xf>
    <xf numFmtId="9" fontId="8" fillId="2" borderId="31" xfId="15" applyFont="1" applyFill="1" applyBorder="1" applyAlignment="1">
      <alignment horizontal="right" vertical="center"/>
    </xf>
    <xf numFmtId="9" fontId="8" fillId="2" borderId="49" xfId="15" applyFont="1" applyFill="1" applyBorder="1" applyAlignment="1">
      <alignment horizontal="right" vertical="center"/>
    </xf>
    <xf numFmtId="9" fontId="8" fillId="2" borderId="22" xfId="15" applyFont="1" applyFill="1" applyBorder="1" applyAlignment="1">
      <alignment horizontal="right" vertical="center"/>
    </xf>
    <xf numFmtId="9" fontId="8" fillId="5" borderId="43" xfId="15" applyFont="1" applyFill="1" applyBorder="1" applyAlignment="1">
      <alignment horizontal="right" vertical="center"/>
    </xf>
    <xf numFmtId="9" fontId="8" fillId="5" borderId="18" xfId="15" applyFont="1" applyFill="1" applyBorder="1" applyAlignment="1">
      <alignment horizontal="right" vertical="center"/>
    </xf>
    <xf numFmtId="9" fontId="8" fillId="2" borderId="66" xfId="15" applyFont="1" applyFill="1" applyBorder="1" applyAlignment="1">
      <alignment horizontal="right" vertical="center"/>
    </xf>
    <xf numFmtId="9" fontId="8" fillId="2" borderId="79" xfId="15" applyFont="1" applyFill="1" applyBorder="1" applyAlignment="1">
      <alignment horizontal="right" vertical="center"/>
    </xf>
    <xf numFmtId="9" fontId="8" fillId="2" borderId="43" xfId="15" applyFont="1" applyFill="1" applyBorder="1" applyAlignment="1">
      <alignment horizontal="right" vertical="center"/>
    </xf>
    <xf numFmtId="9" fontId="8" fillId="2" borderId="18" xfId="15" applyFont="1" applyFill="1" applyBorder="1" applyAlignment="1">
      <alignment horizontal="right" vertical="center"/>
    </xf>
    <xf numFmtId="9" fontId="8" fillId="2" borderId="17" xfId="15" applyFont="1" applyFill="1" applyBorder="1" applyAlignment="1">
      <alignment horizontal="right" vertical="center"/>
    </xf>
    <xf numFmtId="9" fontId="8" fillId="2" borderId="44" xfId="15" applyFont="1" applyFill="1" applyBorder="1" applyAlignment="1">
      <alignment horizontal="right" vertical="center"/>
    </xf>
    <xf numFmtId="9" fontId="8" fillId="5" borderId="39" xfId="15" applyFont="1" applyFill="1" applyBorder="1" applyAlignment="1">
      <alignment vertical="center"/>
    </xf>
    <xf numFmtId="9" fontId="8" fillId="5" borderId="81" xfId="15" applyFont="1" applyFill="1" applyBorder="1" applyAlignment="1">
      <alignment vertical="center"/>
    </xf>
    <xf numFmtId="9" fontId="8" fillId="2" borderId="116" xfId="15" applyFont="1" applyFill="1" applyBorder="1" applyAlignment="1">
      <alignment horizontal="right" vertical="center"/>
    </xf>
    <xf numFmtId="9" fontId="8" fillId="2" borderId="45" xfId="15" applyFont="1" applyFill="1" applyBorder="1" applyAlignment="1">
      <alignment horizontal="right" vertical="center"/>
    </xf>
    <xf numFmtId="9" fontId="8" fillId="2" borderId="81" xfId="15" applyFont="1" applyFill="1" applyBorder="1" applyAlignment="1">
      <alignment horizontal="right" vertical="center"/>
    </xf>
    <xf numFmtId="9" fontId="8" fillId="2" borderId="56" xfId="15" applyFont="1" applyFill="1" applyBorder="1" applyAlignment="1">
      <alignment horizontal="right" vertical="center"/>
    </xf>
    <xf numFmtId="9" fontId="8" fillId="2" borderId="85" xfId="15" applyFont="1" applyFill="1" applyBorder="1" applyAlignment="1">
      <alignment horizontal="right" vertical="center"/>
    </xf>
    <xf numFmtId="9" fontId="8" fillId="5" borderId="107" xfId="15" applyFont="1" applyFill="1" applyBorder="1" applyAlignment="1">
      <alignment vertical="center"/>
    </xf>
    <xf numFmtId="9" fontId="8" fillId="5" borderId="0" xfId="15" applyFont="1" applyFill="1" applyBorder="1" applyAlignment="1">
      <alignment vertical="center"/>
    </xf>
    <xf numFmtId="9" fontId="8" fillId="2" borderId="39" xfId="15" applyFont="1" applyFill="1" applyBorder="1" applyAlignment="1">
      <alignment horizontal="right" vertical="center"/>
    </xf>
    <xf numFmtId="9" fontId="8" fillId="2" borderId="102" xfId="15" applyFont="1" applyFill="1" applyBorder="1" applyAlignment="1">
      <alignment horizontal="right" vertical="center"/>
    </xf>
    <xf numFmtId="176" fontId="8" fillId="2" borderId="86" xfId="15" applyNumberFormat="1" applyFont="1" applyFill="1" applyBorder="1" applyAlignment="1">
      <alignment horizontal="right" vertical="center"/>
    </xf>
    <xf numFmtId="176" fontId="8" fillId="2" borderId="31" xfId="15" applyNumberFormat="1" applyFont="1" applyFill="1" applyBorder="1" applyAlignment="1">
      <alignment horizontal="right" vertical="center"/>
    </xf>
    <xf numFmtId="176" fontId="8" fillId="2" borderId="32" xfId="15" applyNumberFormat="1" applyFont="1" applyFill="1" applyBorder="1" applyAlignment="1">
      <alignment horizontal="right" vertical="center"/>
    </xf>
    <xf numFmtId="176" fontId="8" fillId="2" borderId="76" xfId="15" applyNumberFormat="1" applyFont="1" applyFill="1" applyBorder="1" applyAlignment="1">
      <alignment horizontal="right" vertical="center"/>
    </xf>
    <xf numFmtId="176" fontId="8" fillId="2" borderId="76" xfId="15" applyNumberFormat="1" applyFont="1" applyFill="1" applyBorder="1" applyAlignment="1">
      <alignment vertical="center"/>
    </xf>
    <xf numFmtId="176" fontId="8" fillId="2" borderId="43" xfId="15" applyNumberFormat="1" applyFont="1" applyFill="1" applyBorder="1" applyAlignment="1">
      <alignment horizontal="right" vertical="center"/>
    </xf>
    <xf numFmtId="176" fontId="8" fillId="2" borderId="76" xfId="15" applyNumberFormat="1" applyFont="1" applyFill="1" applyBorder="1" applyAlignment="1">
      <alignment horizontal="center" vertical="center"/>
    </xf>
    <xf numFmtId="176" fontId="8" fillId="2" borderId="34" xfId="15" applyNumberFormat="1" applyFont="1" applyFill="1" applyBorder="1" applyAlignment="1">
      <alignment horizontal="center" vertical="center"/>
    </xf>
    <xf numFmtId="38" fontId="3" fillId="2" borderId="82" xfId="17" applyFont="1" applyFill="1" applyBorder="1" applyAlignment="1">
      <alignment horizontal="right" vertical="center"/>
    </xf>
    <xf numFmtId="184" fontId="3" fillId="2" borderId="9" xfId="0" applyNumberFormat="1" applyFont="1" applyFill="1" applyBorder="1" applyAlignment="1">
      <alignment vertical="center"/>
    </xf>
    <xf numFmtId="184" fontId="3" fillId="2" borderId="20" xfId="0" applyNumberFormat="1" applyFont="1" applyFill="1" applyBorder="1" applyAlignment="1">
      <alignment vertical="center"/>
    </xf>
    <xf numFmtId="3" fontId="3" fillId="3" borderId="54" xfId="17" applyNumberFormat="1" applyFont="1" applyFill="1" applyBorder="1" applyAlignment="1">
      <alignment horizontal="right" vertical="center"/>
    </xf>
    <xf numFmtId="3" fontId="3" fillId="3" borderId="8" xfId="17" applyNumberFormat="1" applyFont="1" applyFill="1" applyBorder="1" applyAlignment="1">
      <alignment vertical="center"/>
    </xf>
    <xf numFmtId="3" fontId="3" fillId="3" borderId="17" xfId="17" applyNumberFormat="1" applyFont="1" applyFill="1" applyBorder="1" applyAlignment="1">
      <alignment vertical="center"/>
    </xf>
    <xf numFmtId="3" fontId="3" fillId="3" borderId="8" xfId="0" applyNumberFormat="1" applyFont="1" applyFill="1" applyBorder="1" applyAlignment="1">
      <alignment vertical="center"/>
    </xf>
    <xf numFmtId="3" fontId="3" fillId="3" borderId="17" xfId="0" applyNumberFormat="1" applyFont="1" applyFill="1" applyBorder="1" applyAlignment="1">
      <alignment vertical="center"/>
    </xf>
    <xf numFmtId="176" fontId="8" fillId="2" borderId="66" xfId="15" applyNumberFormat="1" applyFont="1" applyFill="1" applyBorder="1" applyAlignment="1">
      <alignment horizontal="right" vertical="center"/>
    </xf>
    <xf numFmtId="176" fontId="8" fillId="2" borderId="44" xfId="15" applyNumberFormat="1" applyFont="1" applyFill="1" applyBorder="1" applyAlignment="1">
      <alignment horizontal="right" vertical="center"/>
    </xf>
    <xf numFmtId="176" fontId="8" fillId="2" borderId="17" xfId="15" applyNumberFormat="1" applyFont="1" applyFill="1" applyBorder="1" applyAlignment="1">
      <alignment horizontal="right" vertical="center"/>
    </xf>
    <xf numFmtId="3" fontId="3" fillId="3" borderId="57" xfId="17" applyNumberFormat="1" applyFont="1" applyFill="1" applyBorder="1" applyAlignment="1">
      <alignment horizontal="right" vertical="center"/>
    </xf>
    <xf numFmtId="3" fontId="3" fillId="3" borderId="19" xfId="17" applyNumberFormat="1" applyFont="1" applyFill="1" applyBorder="1" applyAlignment="1">
      <alignment horizontal="right" vertical="center"/>
    </xf>
    <xf numFmtId="3" fontId="3" fillId="3" borderId="58" xfId="17" applyNumberFormat="1" applyFont="1" applyFill="1" applyBorder="1" applyAlignment="1">
      <alignment horizontal="right" vertical="center"/>
    </xf>
    <xf numFmtId="3" fontId="3" fillId="3" borderId="115" xfId="17" applyNumberFormat="1" applyFont="1" applyFill="1" applyBorder="1" applyAlignment="1">
      <alignment horizontal="right" vertical="center"/>
    </xf>
    <xf numFmtId="3" fontId="3" fillId="3" borderId="17" xfId="17" applyNumberFormat="1" applyFont="1" applyFill="1" applyBorder="1" applyAlignment="1">
      <alignment horizontal="right" vertical="center"/>
    </xf>
    <xf numFmtId="9" fontId="8" fillId="3" borderId="48" xfId="15" applyFont="1" applyFill="1" applyBorder="1" applyAlignment="1">
      <alignment horizontal="right" vertical="center"/>
    </xf>
    <xf numFmtId="38" fontId="3" fillId="3" borderId="33" xfId="17" applyFont="1" applyFill="1" applyBorder="1" applyAlignment="1">
      <alignment horizontal="right" vertical="center"/>
    </xf>
    <xf numFmtId="176" fontId="8" fillId="5" borderId="72" xfId="15" applyNumberFormat="1" applyFont="1" applyFill="1" applyBorder="1" applyAlignment="1">
      <alignment horizontal="center" vertical="center"/>
    </xf>
    <xf numFmtId="176" fontId="8" fillId="5" borderId="117" xfId="15" applyNumberFormat="1" applyFont="1" applyFill="1" applyBorder="1" applyAlignment="1">
      <alignment horizontal="center" vertical="center"/>
    </xf>
    <xf numFmtId="176" fontId="8" fillId="2" borderId="100" xfId="15" applyNumberFormat="1" applyFont="1" applyFill="1" applyBorder="1" applyAlignment="1">
      <alignment horizontal="center" vertical="center"/>
    </xf>
    <xf numFmtId="176" fontId="8" fillId="2" borderId="72" xfId="15" applyNumberFormat="1" applyFont="1" applyFill="1" applyBorder="1" applyAlignment="1">
      <alignment horizontal="center" vertical="center"/>
    </xf>
    <xf numFmtId="176" fontId="8" fillId="2" borderId="101" xfId="15" applyNumberFormat="1" applyFont="1" applyFill="1" applyBorder="1" applyAlignment="1">
      <alignment horizontal="center" vertical="center"/>
    </xf>
    <xf numFmtId="0" fontId="8" fillId="0" borderId="0" xfId="0" applyFont="1" applyFill="1" applyAlignment="1">
      <alignment/>
    </xf>
    <xf numFmtId="0" fontId="7" fillId="0" borderId="21" xfId="0" applyFont="1" applyBorder="1" applyAlignment="1">
      <alignment vertical="top"/>
    </xf>
    <xf numFmtId="0" fontId="1" fillId="0" borderId="21" xfId="0" applyFont="1" applyBorder="1" applyAlignment="1">
      <alignment vertical="center"/>
    </xf>
    <xf numFmtId="207" fontId="8" fillId="5" borderId="95" xfId="17" applyNumberFormat="1" applyFont="1" applyFill="1" applyBorder="1" applyAlignment="1">
      <alignment horizontal="right" vertical="center"/>
    </xf>
    <xf numFmtId="207" fontId="8" fillId="5" borderId="79" xfId="17" applyNumberFormat="1" applyFont="1" applyFill="1" applyBorder="1" applyAlignment="1">
      <alignment horizontal="right" vertical="center"/>
    </xf>
    <xf numFmtId="176" fontId="8" fillId="5" borderId="73" xfId="15" applyNumberFormat="1" applyFont="1" applyFill="1" applyBorder="1" applyAlignment="1">
      <alignment vertical="center"/>
    </xf>
    <xf numFmtId="207" fontId="3" fillId="5" borderId="95" xfId="0" applyNumberFormat="1" applyFont="1" applyFill="1" applyBorder="1" applyAlignment="1">
      <alignment horizontal="right" vertical="center"/>
    </xf>
    <xf numFmtId="207" fontId="3" fillId="5" borderId="86" xfId="0" applyNumberFormat="1" applyFont="1" applyFill="1" applyBorder="1" applyAlignment="1">
      <alignment horizontal="right" vertical="center"/>
    </xf>
    <xf numFmtId="207" fontId="3" fillId="5" borderId="79" xfId="0" applyNumberFormat="1" applyFont="1" applyFill="1" applyBorder="1" applyAlignment="1">
      <alignment horizontal="right" vertical="center"/>
    </xf>
    <xf numFmtId="207" fontId="3" fillId="5" borderId="43" xfId="0" applyNumberFormat="1" applyFont="1" applyFill="1" applyBorder="1" applyAlignment="1">
      <alignment horizontal="right" vertical="center"/>
    </xf>
    <xf numFmtId="207" fontId="3" fillId="5" borderId="92" xfId="0" applyNumberFormat="1" applyFont="1" applyFill="1" applyBorder="1" applyAlignment="1">
      <alignment horizontal="right" vertical="center"/>
    </xf>
    <xf numFmtId="207" fontId="3" fillId="5" borderId="44" xfId="0" applyNumberFormat="1" applyFont="1" applyFill="1" applyBorder="1" applyAlignment="1">
      <alignment horizontal="right" vertical="center"/>
    </xf>
    <xf numFmtId="207" fontId="8" fillId="5" borderId="92" xfId="17" applyNumberFormat="1" applyFont="1" applyFill="1" applyBorder="1" applyAlignment="1">
      <alignment horizontal="right" vertical="center"/>
    </xf>
    <xf numFmtId="207" fontId="8" fillId="5" borderId="44" xfId="17" applyNumberFormat="1" applyFont="1" applyFill="1" applyBorder="1" applyAlignment="1">
      <alignment horizontal="right" vertical="center"/>
    </xf>
    <xf numFmtId="176" fontId="8" fillId="2" borderId="94" xfId="15" applyNumberFormat="1" applyFont="1" applyFill="1" applyBorder="1" applyAlignment="1">
      <alignment horizontal="center" vertical="center"/>
    </xf>
    <xf numFmtId="176" fontId="8" fillId="2" borderId="110" xfId="15" applyNumberFormat="1" applyFont="1" applyFill="1" applyBorder="1" applyAlignment="1">
      <alignment horizontal="right" vertical="center"/>
    </xf>
    <xf numFmtId="176" fontId="8" fillId="2" borderId="79" xfId="15" applyNumberFormat="1" applyFont="1" applyFill="1" applyBorder="1" applyAlignment="1">
      <alignment horizontal="center" vertical="center"/>
    </xf>
    <xf numFmtId="176" fontId="8" fillId="2" borderId="89" xfId="15" applyNumberFormat="1" applyFont="1" applyFill="1" applyBorder="1" applyAlignment="1">
      <alignment vertical="center"/>
    </xf>
    <xf numFmtId="176" fontId="8" fillId="2" borderId="89" xfId="15" applyNumberFormat="1" applyFont="1" applyFill="1" applyBorder="1" applyAlignment="1">
      <alignment horizontal="center" vertical="center"/>
    </xf>
    <xf numFmtId="176" fontId="8" fillId="2" borderId="18" xfId="15" applyNumberFormat="1" applyFont="1" applyFill="1" applyBorder="1" applyAlignment="1">
      <alignment horizontal="right" vertical="center"/>
    </xf>
    <xf numFmtId="176" fontId="8" fillId="2" borderId="117" xfId="15" applyNumberFormat="1" applyFont="1" applyFill="1" applyBorder="1" applyAlignment="1">
      <alignment horizontal="center" vertical="center"/>
    </xf>
    <xf numFmtId="176" fontId="8" fillId="2" borderId="56" xfId="15" applyNumberFormat="1" applyFont="1" applyFill="1" applyBorder="1" applyAlignment="1">
      <alignment horizontal="right" vertical="center"/>
    </xf>
    <xf numFmtId="0" fontId="0" fillId="0" borderId="18" xfId="0" applyFont="1" applyBorder="1" applyAlignment="1">
      <alignment/>
    </xf>
    <xf numFmtId="0" fontId="0" fillId="0" borderId="18" xfId="0" applyFont="1" applyBorder="1" applyAlignment="1">
      <alignment horizontal="right"/>
    </xf>
    <xf numFmtId="0" fontId="0" fillId="0" borderId="0" xfId="0" applyFont="1" applyFill="1" applyAlignment="1">
      <alignment/>
    </xf>
    <xf numFmtId="0" fontId="0" fillId="4" borderId="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7" xfId="0" applyFont="1" applyFill="1" applyBorder="1" applyAlignment="1">
      <alignment horizontal="left" vertical="center"/>
    </xf>
    <xf numFmtId="0" fontId="0" fillId="4" borderId="18" xfId="0" applyFont="1" applyFill="1" applyBorder="1" applyAlignment="1">
      <alignment horizontal="center" vertical="center"/>
    </xf>
    <xf numFmtId="9" fontId="0" fillId="0" borderId="0" xfId="0" applyNumberFormat="1" applyFont="1" applyAlignment="1">
      <alignment/>
    </xf>
    <xf numFmtId="176" fontId="8" fillId="5" borderId="76" xfId="15" applyNumberFormat="1" applyFont="1" applyFill="1" applyBorder="1" applyAlignment="1">
      <alignment horizontal="right" vertical="center"/>
    </xf>
    <xf numFmtId="176" fontId="8" fillId="5" borderId="33" xfId="15" applyNumberFormat="1" applyFont="1" applyFill="1" applyBorder="1" applyAlignment="1">
      <alignment horizontal="right" vertical="center"/>
    </xf>
    <xf numFmtId="176" fontId="8" fillId="5" borderId="42" xfId="15" applyNumberFormat="1" applyFont="1" applyFill="1" applyBorder="1" applyAlignment="1">
      <alignment horizontal="right" vertical="center"/>
    </xf>
    <xf numFmtId="38" fontId="0" fillId="0" borderId="0" xfId="0" applyNumberFormat="1" applyFont="1" applyAlignment="1">
      <alignment/>
    </xf>
    <xf numFmtId="176" fontId="8" fillId="2" borderId="118" xfId="15" applyNumberFormat="1" applyFont="1" applyFill="1" applyBorder="1" applyAlignment="1">
      <alignment horizontal="center" vertical="center"/>
    </xf>
    <xf numFmtId="176" fontId="8" fillId="2" borderId="111" xfId="15" applyNumberFormat="1" applyFont="1" applyFill="1" applyBorder="1" applyAlignment="1">
      <alignment horizontal="right" vertical="center"/>
    </xf>
    <xf numFmtId="176" fontId="8" fillId="2" borderId="119" xfId="15" applyNumberFormat="1" applyFont="1" applyFill="1" applyBorder="1" applyAlignment="1">
      <alignment horizontal="right" vertical="center"/>
    </xf>
    <xf numFmtId="0" fontId="0" fillId="4" borderId="120" xfId="0" applyFont="1" applyFill="1" applyBorder="1" applyAlignment="1">
      <alignment horizontal="right" vertical="center"/>
    </xf>
    <xf numFmtId="0" fontId="0" fillId="4" borderId="121" xfId="0" applyFont="1" applyFill="1" applyBorder="1" applyAlignment="1">
      <alignment horizontal="left" vertical="center"/>
    </xf>
    <xf numFmtId="38" fontId="0" fillId="0" borderId="0" xfId="0" applyNumberFormat="1" applyFont="1" applyBorder="1" applyAlignment="1">
      <alignment/>
    </xf>
    <xf numFmtId="0" fontId="0" fillId="0" borderId="0" xfId="0" applyFont="1" applyBorder="1" applyAlignment="1">
      <alignment/>
    </xf>
    <xf numFmtId="176" fontId="8" fillId="5" borderId="122" xfId="15" applyNumberFormat="1" applyFont="1" applyFill="1" applyBorder="1" applyAlignment="1">
      <alignment horizontal="right" vertical="center"/>
    </xf>
    <xf numFmtId="176" fontId="8" fillId="5" borderId="123" xfId="15" applyNumberFormat="1" applyFont="1" applyFill="1" applyBorder="1" applyAlignment="1">
      <alignment horizontal="right" vertical="center"/>
    </xf>
    <xf numFmtId="176" fontId="8" fillId="5" borderId="124" xfId="15" applyNumberFormat="1" applyFont="1" applyFill="1" applyBorder="1" applyAlignment="1">
      <alignment horizontal="right" vertical="center"/>
    </xf>
    <xf numFmtId="176" fontId="8" fillId="5" borderId="125" xfId="15" applyNumberFormat="1" applyFont="1" applyFill="1" applyBorder="1" applyAlignment="1">
      <alignment horizontal="right" vertical="center"/>
    </xf>
    <xf numFmtId="176" fontId="8" fillId="2" borderId="124" xfId="15" applyNumberFormat="1" applyFont="1" applyFill="1" applyBorder="1" applyAlignment="1">
      <alignment horizontal="center" vertical="center"/>
    </xf>
    <xf numFmtId="176" fontId="8" fillId="2" borderId="122" xfId="15" applyNumberFormat="1" applyFont="1" applyFill="1" applyBorder="1" applyAlignment="1">
      <alignment horizontal="center" vertical="center"/>
    </xf>
    <xf numFmtId="176" fontId="8" fillId="2" borderId="123" xfId="15" applyNumberFormat="1" applyFont="1" applyFill="1" applyBorder="1" applyAlignment="1">
      <alignment horizontal="center" vertical="center"/>
    </xf>
    <xf numFmtId="176" fontId="8" fillId="2" borderId="125" xfId="15" applyNumberFormat="1" applyFont="1" applyFill="1" applyBorder="1" applyAlignment="1">
      <alignment horizontal="center" vertical="center"/>
    </xf>
    <xf numFmtId="3" fontId="3" fillId="2" borderId="111" xfId="17" applyNumberFormat="1" applyFont="1" applyFill="1" applyBorder="1" applyAlignment="1">
      <alignment horizontal="right" vertical="center"/>
    </xf>
    <xf numFmtId="3" fontId="3" fillId="5" borderId="122" xfId="17" applyNumberFormat="1" applyFont="1" applyFill="1" applyBorder="1" applyAlignment="1">
      <alignment horizontal="right" vertical="center"/>
    </xf>
    <xf numFmtId="3" fontId="3" fillId="5" borderId="126" xfId="17" applyNumberFormat="1" applyFont="1" applyFill="1" applyBorder="1" applyAlignment="1">
      <alignment horizontal="right" vertical="center"/>
    </xf>
    <xf numFmtId="3" fontId="3" fillId="5" borderId="120" xfId="17" applyNumberFormat="1" applyFont="1" applyFill="1" applyBorder="1" applyAlignment="1">
      <alignment horizontal="right" vertical="center"/>
    </xf>
    <xf numFmtId="3" fontId="3" fillId="5" borderId="125" xfId="17" applyNumberFormat="1" applyFont="1" applyFill="1" applyBorder="1" applyAlignment="1">
      <alignment horizontal="right" vertical="center"/>
    </xf>
    <xf numFmtId="3" fontId="3" fillId="2" borderId="124" xfId="17" applyNumberFormat="1" applyFont="1" applyFill="1" applyBorder="1" applyAlignment="1">
      <alignment horizontal="right" vertical="center"/>
    </xf>
    <xf numFmtId="3" fontId="3" fillId="2" borderId="122" xfId="17" applyNumberFormat="1" applyFont="1" applyFill="1" applyBorder="1" applyAlignment="1">
      <alignment horizontal="right" vertical="center"/>
    </xf>
    <xf numFmtId="3" fontId="3" fillId="2" borderId="126" xfId="17" applyNumberFormat="1" applyFont="1" applyFill="1" applyBorder="1" applyAlignment="1">
      <alignment horizontal="right" vertical="center"/>
    </xf>
    <xf numFmtId="3" fontId="3" fillId="2" borderId="125" xfId="17" applyNumberFormat="1" applyFont="1" applyFill="1" applyBorder="1" applyAlignment="1">
      <alignment horizontal="right" vertical="center"/>
    </xf>
    <xf numFmtId="3" fontId="3" fillId="2" borderId="120" xfId="17" applyNumberFormat="1" applyFont="1" applyFill="1" applyBorder="1" applyAlignment="1">
      <alignment horizontal="right" vertical="center"/>
    </xf>
    <xf numFmtId="3" fontId="3" fillId="5" borderId="76" xfId="17" applyNumberFormat="1" applyFont="1" applyFill="1" applyBorder="1" applyAlignment="1">
      <alignment horizontal="right" vertical="center"/>
    </xf>
    <xf numFmtId="3" fontId="3" fillId="5" borderId="30" xfId="17" applyNumberFormat="1" applyFont="1" applyFill="1" applyBorder="1" applyAlignment="1">
      <alignment horizontal="right" vertical="center"/>
    </xf>
    <xf numFmtId="3" fontId="3" fillId="5" borderId="42" xfId="17" applyNumberFormat="1" applyFont="1" applyFill="1" applyBorder="1" applyAlignment="1">
      <alignment horizontal="right" vertical="center"/>
    </xf>
    <xf numFmtId="3" fontId="3" fillId="2" borderId="33" xfId="17" applyNumberFormat="1" applyFont="1" applyFill="1" applyBorder="1" applyAlignment="1">
      <alignment horizontal="right" vertical="center"/>
    </xf>
    <xf numFmtId="3" fontId="3" fillId="2" borderId="76" xfId="17" applyNumberFormat="1" applyFont="1" applyFill="1" applyBorder="1" applyAlignment="1">
      <alignment horizontal="right" vertical="center"/>
    </xf>
    <xf numFmtId="3" fontId="3" fillId="2" borderId="77" xfId="17" applyNumberFormat="1" applyFont="1" applyFill="1" applyBorder="1" applyAlignment="1">
      <alignment horizontal="right" vertical="center"/>
    </xf>
    <xf numFmtId="3" fontId="3" fillId="2" borderId="42" xfId="17" applyNumberFormat="1" applyFont="1" applyFill="1" applyBorder="1" applyAlignment="1">
      <alignment horizontal="right" vertical="center"/>
    </xf>
    <xf numFmtId="3" fontId="3" fillId="2" borderId="30" xfId="17" applyNumberFormat="1" applyFont="1" applyFill="1" applyBorder="1" applyAlignment="1">
      <alignment horizontal="right" vertical="center"/>
    </xf>
    <xf numFmtId="0" fontId="3" fillId="0" borderId="0" xfId="0" applyFont="1" applyAlignment="1">
      <alignment/>
    </xf>
    <xf numFmtId="0" fontId="12" fillId="0" borderId="0" xfId="0" applyFont="1" applyAlignment="1">
      <alignment vertical="center"/>
    </xf>
    <xf numFmtId="0" fontId="0" fillId="4" borderId="127" xfId="0" applyFont="1" applyFill="1" applyBorder="1" applyAlignment="1">
      <alignment horizontal="left"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130" xfId="0" applyFont="1" applyFill="1" applyBorder="1" applyAlignment="1">
      <alignment horizontal="right" vertical="center"/>
    </xf>
    <xf numFmtId="3" fontId="3" fillId="5" borderId="131" xfId="17" applyNumberFormat="1" applyFont="1" applyFill="1" applyBorder="1" applyAlignment="1">
      <alignment vertical="center"/>
    </xf>
    <xf numFmtId="3" fontId="3" fillId="2" borderId="132" xfId="17" applyNumberFormat="1" applyFont="1" applyFill="1" applyBorder="1" applyAlignment="1">
      <alignment vertical="center"/>
    </xf>
    <xf numFmtId="3" fontId="3" fillId="2" borderId="133" xfId="17" applyNumberFormat="1" applyFont="1" applyFill="1" applyBorder="1" applyAlignment="1">
      <alignment vertical="center"/>
    </xf>
    <xf numFmtId="3" fontId="3" fillId="2" borderId="131" xfId="17" applyNumberFormat="1" applyFont="1" applyFill="1" applyBorder="1" applyAlignment="1">
      <alignment vertical="center"/>
    </xf>
    <xf numFmtId="3" fontId="3" fillId="2" borderId="134" xfId="17" applyNumberFormat="1" applyFont="1" applyFill="1" applyBorder="1" applyAlignment="1">
      <alignment vertical="center"/>
    </xf>
    <xf numFmtId="3" fontId="3" fillId="2" borderId="135" xfId="17" applyNumberFormat="1" applyFont="1" applyFill="1" applyBorder="1" applyAlignment="1">
      <alignment vertical="center"/>
    </xf>
    <xf numFmtId="0" fontId="0" fillId="4" borderId="129" xfId="0" applyFont="1" applyFill="1" applyBorder="1" applyAlignment="1">
      <alignment horizontal="left" vertical="center"/>
    </xf>
    <xf numFmtId="0" fontId="0" fillId="4" borderId="136" xfId="0" applyFont="1" applyFill="1" applyBorder="1" applyAlignment="1">
      <alignment horizontal="center" vertical="center"/>
    </xf>
    <xf numFmtId="0" fontId="0" fillId="4" borderId="137" xfId="0" applyFont="1" applyFill="1" applyBorder="1" applyAlignment="1">
      <alignment horizontal="right" vertical="center"/>
    </xf>
    <xf numFmtId="3" fontId="3" fillId="5" borderId="138" xfId="17" applyNumberFormat="1" applyFont="1" applyFill="1" applyBorder="1" applyAlignment="1">
      <alignment vertical="center"/>
    </xf>
    <xf numFmtId="3" fontId="3" fillId="2" borderId="139" xfId="17" applyNumberFormat="1" applyFont="1" applyFill="1" applyBorder="1" applyAlignment="1">
      <alignment vertical="center"/>
    </xf>
    <xf numFmtId="3" fontId="3" fillId="2" borderId="140" xfId="17" applyNumberFormat="1" applyFont="1" applyFill="1" applyBorder="1" applyAlignment="1">
      <alignment vertical="center"/>
    </xf>
    <xf numFmtId="3" fontId="3" fillId="2" borderId="138" xfId="17" applyNumberFormat="1" applyFont="1" applyFill="1" applyBorder="1" applyAlignment="1">
      <alignment vertical="center"/>
    </xf>
    <xf numFmtId="3" fontId="3" fillId="2" borderId="141" xfId="17" applyNumberFormat="1" applyFont="1" applyFill="1" applyBorder="1" applyAlignment="1">
      <alignment vertical="center"/>
    </xf>
    <xf numFmtId="3" fontId="3" fillId="2" borderId="142" xfId="17" applyNumberFormat="1" applyFont="1" applyFill="1" applyBorder="1" applyAlignment="1">
      <alignment vertical="center"/>
    </xf>
    <xf numFmtId="0" fontId="0" fillId="4" borderId="143" xfId="0" applyFont="1" applyFill="1" applyBorder="1" applyAlignment="1">
      <alignment horizontal="center" vertical="center"/>
    </xf>
    <xf numFmtId="0" fontId="0" fillId="4" borderId="144" xfId="0" applyFont="1" applyFill="1" applyBorder="1" applyAlignment="1">
      <alignment horizontal="right" vertical="center"/>
    </xf>
    <xf numFmtId="3" fontId="3" fillId="5" borderId="145" xfId="17" applyNumberFormat="1" applyFont="1" applyFill="1" applyBorder="1" applyAlignment="1">
      <alignment vertical="center"/>
    </xf>
    <xf numFmtId="3" fontId="3" fillId="2" borderId="146" xfId="17" applyNumberFormat="1" applyFont="1" applyFill="1" applyBorder="1" applyAlignment="1">
      <alignment vertical="center"/>
    </xf>
    <xf numFmtId="3" fontId="3" fillId="2" borderId="147" xfId="17" applyNumberFormat="1" applyFont="1" applyFill="1" applyBorder="1" applyAlignment="1">
      <alignment vertical="center"/>
    </xf>
    <xf numFmtId="3" fontId="3" fillId="2" borderId="145" xfId="17" applyNumberFormat="1" applyFont="1" applyFill="1" applyBorder="1" applyAlignment="1">
      <alignment vertical="center"/>
    </xf>
    <xf numFmtId="3" fontId="3" fillId="2" borderId="148" xfId="17" applyNumberFormat="1" applyFont="1" applyFill="1" applyBorder="1" applyAlignment="1">
      <alignment vertical="center"/>
    </xf>
    <xf numFmtId="3" fontId="3" fillId="2" borderId="149" xfId="17" applyNumberFormat="1" applyFont="1" applyFill="1" applyBorder="1" applyAlignment="1">
      <alignment vertical="center"/>
    </xf>
    <xf numFmtId="0" fontId="0" fillId="4" borderId="14" xfId="0" applyFont="1" applyFill="1" applyBorder="1" applyAlignment="1">
      <alignment horizontal="center" vertical="center"/>
    </xf>
    <xf numFmtId="3" fontId="3" fillId="3" borderId="56" xfId="17" applyNumberFormat="1" applyFont="1" applyFill="1" applyBorder="1" applyAlignment="1">
      <alignment vertical="center"/>
    </xf>
    <xf numFmtId="3" fontId="3" fillId="5" borderId="39" xfId="17" applyNumberFormat="1" applyFont="1" applyFill="1" applyBorder="1" applyAlignment="1">
      <alignment vertical="center"/>
    </xf>
    <xf numFmtId="3" fontId="3" fillId="2" borderId="81" xfId="17" applyNumberFormat="1" applyFont="1" applyFill="1" applyBorder="1" applyAlignment="1">
      <alignment vertical="center"/>
    </xf>
    <xf numFmtId="3" fontId="3" fillId="2" borderId="45" xfId="17" applyNumberFormat="1" applyFont="1" applyFill="1" applyBorder="1" applyAlignment="1">
      <alignment vertical="center"/>
    </xf>
    <xf numFmtId="3" fontId="3" fillId="2" borderId="39" xfId="17" applyNumberFormat="1" applyFont="1" applyFill="1" applyBorder="1" applyAlignment="1">
      <alignment vertical="center"/>
    </xf>
    <xf numFmtId="3" fontId="3" fillId="2" borderId="102" xfId="17" applyNumberFormat="1" applyFont="1" applyFill="1" applyBorder="1" applyAlignment="1">
      <alignment vertical="center"/>
    </xf>
    <xf numFmtId="3" fontId="3" fillId="2" borderId="85" xfId="17" applyNumberFormat="1" applyFont="1" applyFill="1" applyBorder="1" applyAlignment="1">
      <alignment vertical="center"/>
    </xf>
    <xf numFmtId="0" fontId="0" fillId="4" borderId="127" xfId="0" applyFont="1" applyFill="1" applyBorder="1" applyAlignment="1">
      <alignment horizontal="left" vertical="center"/>
    </xf>
    <xf numFmtId="0" fontId="0" fillId="4" borderId="128" xfId="0" applyFont="1" applyFill="1" applyBorder="1" applyAlignment="1">
      <alignment horizontal="center" vertical="center"/>
    </xf>
    <xf numFmtId="176" fontId="8" fillId="5" borderId="107" xfId="15" applyNumberFormat="1" applyFont="1" applyFill="1" applyBorder="1" applyAlignment="1">
      <alignment horizontal="right" vertical="center"/>
    </xf>
    <xf numFmtId="176" fontId="8" fillId="5" borderId="75" xfId="15" applyNumberFormat="1" applyFont="1" applyFill="1" applyBorder="1" applyAlignment="1">
      <alignment horizontal="right" vertical="center"/>
    </xf>
    <xf numFmtId="176" fontId="8" fillId="2" borderId="118" xfId="15" applyNumberFormat="1" applyFont="1" applyFill="1" applyBorder="1" applyAlignment="1">
      <alignment horizontal="right" vertical="center"/>
    </xf>
    <xf numFmtId="176" fontId="8" fillId="2" borderId="150" xfId="15" applyNumberFormat="1" applyFont="1" applyFill="1" applyBorder="1" applyAlignment="1">
      <alignment horizontal="right" vertical="center"/>
    </xf>
    <xf numFmtId="0" fontId="0" fillId="4" borderId="129" xfId="0" applyFont="1" applyFill="1" applyBorder="1" applyAlignment="1">
      <alignment horizontal="center" vertical="center"/>
    </xf>
    <xf numFmtId="0" fontId="0" fillId="4" borderId="130" xfId="0" applyFont="1" applyFill="1" applyBorder="1" applyAlignment="1">
      <alignment horizontal="right" vertical="center"/>
    </xf>
    <xf numFmtId="176" fontId="8" fillId="5" borderId="131" xfId="15" applyNumberFormat="1" applyFont="1" applyFill="1" applyBorder="1" applyAlignment="1">
      <alignment horizontal="right" vertical="center"/>
    </xf>
    <xf numFmtId="176" fontId="8" fillId="5" borderId="133" xfId="15" applyNumberFormat="1" applyFont="1" applyFill="1" applyBorder="1" applyAlignment="1">
      <alignment horizontal="right" vertical="center"/>
    </xf>
    <xf numFmtId="176" fontId="8" fillId="2" borderId="151" xfId="15" applyNumberFormat="1" applyFont="1" applyFill="1" applyBorder="1" applyAlignment="1">
      <alignment horizontal="right" vertical="center"/>
    </xf>
    <xf numFmtId="176" fontId="8" fillId="2" borderId="131" xfId="15" applyNumberFormat="1" applyFont="1" applyFill="1" applyBorder="1" applyAlignment="1">
      <alignment horizontal="right" vertical="center"/>
    </xf>
    <xf numFmtId="176" fontId="8" fillId="2" borderId="134" xfId="15" applyNumberFormat="1" applyFont="1" applyFill="1" applyBorder="1" applyAlignment="1">
      <alignment horizontal="right" vertical="center"/>
    </xf>
    <xf numFmtId="176" fontId="8" fillId="2" borderId="135" xfId="15" applyNumberFormat="1" applyFont="1" applyFill="1" applyBorder="1" applyAlignment="1">
      <alignment horizontal="right" vertical="center"/>
    </xf>
    <xf numFmtId="176" fontId="8" fillId="5" borderId="138" xfId="15" applyNumberFormat="1" applyFont="1" applyFill="1" applyBorder="1" applyAlignment="1">
      <alignment horizontal="right" vertical="center"/>
    </xf>
    <xf numFmtId="176" fontId="8" fillId="5" borderId="140" xfId="15" applyNumberFormat="1" applyFont="1" applyFill="1" applyBorder="1" applyAlignment="1">
      <alignment horizontal="right" vertical="center"/>
    </xf>
    <xf numFmtId="176" fontId="8" fillId="2" borderId="152" xfId="15" applyNumberFormat="1" applyFont="1" applyFill="1" applyBorder="1" applyAlignment="1">
      <alignment horizontal="right" vertical="center"/>
    </xf>
    <xf numFmtId="176" fontId="8" fillId="2" borderId="138" xfId="15" applyNumberFormat="1" applyFont="1" applyFill="1" applyBorder="1" applyAlignment="1">
      <alignment horizontal="right" vertical="center"/>
    </xf>
    <xf numFmtId="176" fontId="8" fillId="2" borderId="141" xfId="15" applyNumberFormat="1" applyFont="1" applyFill="1" applyBorder="1" applyAlignment="1">
      <alignment horizontal="right" vertical="center"/>
    </xf>
    <xf numFmtId="176" fontId="8" fillId="2" borderId="142" xfId="15" applyNumberFormat="1" applyFont="1" applyFill="1" applyBorder="1" applyAlignment="1">
      <alignment horizontal="right" vertical="center"/>
    </xf>
    <xf numFmtId="0" fontId="0" fillId="4" borderId="143" xfId="0" applyFont="1" applyFill="1" applyBorder="1" applyAlignment="1">
      <alignment horizontal="center" vertical="center"/>
    </xf>
    <xf numFmtId="0" fontId="0" fillId="4" borderId="144" xfId="0" applyFont="1" applyFill="1" applyBorder="1" applyAlignment="1">
      <alignment horizontal="right" vertical="center"/>
    </xf>
    <xf numFmtId="176" fontId="8" fillId="5" borderId="145" xfId="15" applyNumberFormat="1" applyFont="1" applyFill="1" applyBorder="1" applyAlignment="1">
      <alignment horizontal="right" vertical="center"/>
    </xf>
    <xf numFmtId="176" fontId="8" fillId="5" borderId="147" xfId="15" applyNumberFormat="1" applyFont="1" applyFill="1" applyBorder="1" applyAlignment="1">
      <alignment horizontal="right" vertical="center"/>
    </xf>
    <xf numFmtId="176" fontId="8" fillId="2" borderId="153" xfId="15" applyNumberFormat="1" applyFont="1" applyFill="1" applyBorder="1" applyAlignment="1">
      <alignment horizontal="right" vertical="center"/>
    </xf>
    <xf numFmtId="176" fontId="8" fillId="2" borderId="145" xfId="15" applyNumberFormat="1" applyFont="1" applyFill="1" applyBorder="1" applyAlignment="1">
      <alignment horizontal="right" vertical="center"/>
    </xf>
    <xf numFmtId="176" fontId="8" fillId="2" borderId="148" xfId="15" applyNumberFormat="1" applyFont="1" applyFill="1" applyBorder="1" applyAlignment="1">
      <alignment horizontal="right" vertical="center"/>
    </xf>
    <xf numFmtId="176" fontId="8" fillId="2" borderId="149" xfId="15" applyNumberFormat="1" applyFont="1" applyFill="1" applyBorder="1" applyAlignment="1">
      <alignment horizontal="right" vertical="center"/>
    </xf>
    <xf numFmtId="0" fontId="0" fillId="4" borderId="56" xfId="0" applyFont="1" applyFill="1" applyBorder="1" applyAlignment="1">
      <alignment horizontal="left" vertical="center"/>
    </xf>
    <xf numFmtId="0" fontId="0" fillId="4" borderId="14" xfId="0" applyFont="1" applyFill="1" applyBorder="1" applyAlignment="1">
      <alignment horizontal="center" vertical="center"/>
    </xf>
    <xf numFmtId="176" fontId="8" fillId="2" borderId="116" xfId="15" applyNumberFormat="1" applyFont="1" applyFill="1" applyBorder="1" applyAlignment="1">
      <alignment horizontal="right" vertical="center"/>
    </xf>
    <xf numFmtId="176" fontId="8" fillId="2" borderId="39" xfId="15" applyNumberFormat="1" applyFont="1" applyFill="1" applyBorder="1" applyAlignment="1">
      <alignment horizontal="right" vertical="center"/>
    </xf>
    <xf numFmtId="176" fontId="8" fillId="2" borderId="102" xfId="15" applyNumberFormat="1" applyFont="1" applyFill="1" applyBorder="1" applyAlignment="1">
      <alignment horizontal="right" vertical="center"/>
    </xf>
    <xf numFmtId="176" fontId="8" fillId="2" borderId="85" xfId="15" applyNumberFormat="1" applyFont="1" applyFill="1" applyBorder="1" applyAlignment="1">
      <alignment horizontal="right" vertical="center"/>
    </xf>
    <xf numFmtId="3" fontId="3" fillId="2" borderId="129" xfId="17" applyNumberFormat="1" applyFont="1" applyFill="1" applyBorder="1" applyAlignment="1">
      <alignment vertical="center"/>
    </xf>
    <xf numFmtId="3" fontId="3" fillId="2" borderId="130" xfId="17" applyNumberFormat="1" applyFont="1" applyFill="1" applyBorder="1" applyAlignment="1">
      <alignment vertical="center"/>
    </xf>
    <xf numFmtId="3" fontId="3" fillId="2" borderId="136" xfId="17" applyNumberFormat="1" applyFont="1" applyFill="1" applyBorder="1" applyAlignment="1">
      <alignment vertical="center"/>
    </xf>
    <xf numFmtId="3" fontId="3" fillId="2" borderId="137" xfId="17" applyNumberFormat="1" applyFont="1" applyFill="1" applyBorder="1" applyAlignment="1">
      <alignment vertical="center"/>
    </xf>
    <xf numFmtId="3" fontId="3" fillId="2" borderId="143" xfId="17" applyNumberFormat="1" applyFont="1" applyFill="1" applyBorder="1" applyAlignment="1">
      <alignment vertical="center"/>
    </xf>
    <xf numFmtId="3" fontId="3" fillId="2" borderId="144" xfId="17" applyNumberFormat="1" applyFont="1" applyFill="1" applyBorder="1" applyAlignment="1">
      <alignment vertical="center"/>
    </xf>
    <xf numFmtId="3" fontId="3" fillId="2" borderId="56" xfId="17" applyNumberFormat="1" applyFont="1" applyFill="1" applyBorder="1" applyAlignment="1">
      <alignment vertical="center"/>
    </xf>
    <xf numFmtId="3" fontId="3" fillId="2" borderId="14" xfId="17" applyNumberFormat="1" applyFont="1" applyFill="1" applyBorder="1" applyAlignment="1">
      <alignment vertical="center"/>
    </xf>
    <xf numFmtId="3" fontId="3" fillId="2" borderId="119" xfId="0" applyNumberFormat="1" applyFont="1" applyFill="1" applyBorder="1" applyAlignment="1">
      <alignment vertical="center"/>
    </xf>
    <xf numFmtId="3" fontId="3" fillId="5" borderId="111" xfId="17" applyNumberFormat="1" applyFont="1" applyFill="1" applyBorder="1" applyAlignment="1">
      <alignment vertical="center"/>
    </xf>
    <xf numFmtId="3" fontId="3" fillId="5" borderId="132" xfId="17" applyNumberFormat="1" applyFont="1" applyFill="1" applyBorder="1" applyAlignment="1">
      <alignment vertical="center"/>
    </xf>
    <xf numFmtId="3" fontId="3" fillId="5" borderId="139" xfId="17" applyNumberFormat="1" applyFont="1" applyFill="1" applyBorder="1" applyAlignment="1">
      <alignment vertical="center"/>
    </xf>
    <xf numFmtId="3" fontId="3" fillId="5" borderId="146" xfId="17" applyNumberFormat="1" applyFont="1" applyFill="1" applyBorder="1" applyAlignment="1">
      <alignment vertical="center"/>
    </xf>
    <xf numFmtId="3" fontId="3" fillId="5" borderId="81" xfId="17" applyNumberFormat="1" applyFont="1" applyFill="1" applyBorder="1" applyAlignment="1">
      <alignment vertical="center"/>
    </xf>
    <xf numFmtId="176" fontId="8" fillId="5" borderId="107" xfId="15" applyNumberFormat="1" applyFont="1" applyFill="1" applyBorder="1" applyAlignment="1">
      <alignment vertical="center"/>
    </xf>
    <xf numFmtId="176" fontId="8" fillId="5" borderId="75" xfId="15" applyNumberFormat="1" applyFont="1" applyFill="1" applyBorder="1" applyAlignment="1">
      <alignment vertical="center"/>
    </xf>
    <xf numFmtId="176" fontId="8" fillId="2" borderId="111" xfId="15" applyNumberFormat="1" applyFont="1" applyFill="1" applyBorder="1" applyAlignment="1">
      <alignment vertical="center"/>
    </xf>
    <xf numFmtId="176" fontId="8" fillId="2" borderId="150" xfId="15" applyNumberFormat="1" applyFont="1" applyFill="1" applyBorder="1" applyAlignment="1">
      <alignment vertical="center"/>
    </xf>
    <xf numFmtId="176" fontId="8" fillId="2" borderId="119" xfId="15" applyNumberFormat="1" applyFont="1" applyFill="1" applyBorder="1" applyAlignment="1">
      <alignment vertical="center"/>
    </xf>
    <xf numFmtId="176" fontId="8" fillId="5" borderId="131" xfId="15" applyNumberFormat="1" applyFont="1" applyFill="1" applyBorder="1" applyAlignment="1">
      <alignment vertical="center"/>
    </xf>
    <xf numFmtId="176" fontId="8" fillId="5" borderId="133" xfId="15" applyNumberFormat="1" applyFont="1" applyFill="1" applyBorder="1" applyAlignment="1">
      <alignment vertical="center"/>
    </xf>
    <xf numFmtId="176" fontId="8" fillId="2" borderId="129" xfId="15" applyNumberFormat="1" applyFont="1" applyFill="1" applyBorder="1" applyAlignment="1">
      <alignment vertical="center"/>
    </xf>
    <xf numFmtId="176" fontId="8" fillId="2" borderId="131" xfId="15" applyNumberFormat="1" applyFont="1" applyFill="1" applyBorder="1" applyAlignment="1">
      <alignment vertical="center"/>
    </xf>
    <xf numFmtId="176" fontId="8" fillId="2" borderId="134" xfId="15" applyNumberFormat="1" applyFont="1" applyFill="1" applyBorder="1" applyAlignment="1">
      <alignment vertical="center"/>
    </xf>
    <xf numFmtId="176" fontId="8" fillId="2" borderId="151" xfId="15" applyNumberFormat="1" applyFont="1" applyFill="1" applyBorder="1" applyAlignment="1">
      <alignment vertical="center"/>
    </xf>
    <xf numFmtId="176" fontId="8" fillId="2" borderId="135" xfId="15" applyNumberFormat="1" applyFont="1" applyFill="1" applyBorder="1" applyAlignment="1">
      <alignment vertical="center"/>
    </xf>
    <xf numFmtId="176" fontId="8" fillId="5" borderId="138" xfId="15" applyNumberFormat="1" applyFont="1" applyFill="1" applyBorder="1" applyAlignment="1">
      <alignment vertical="center"/>
    </xf>
    <xf numFmtId="176" fontId="8" fillId="5" borderId="140" xfId="15" applyNumberFormat="1" applyFont="1" applyFill="1" applyBorder="1" applyAlignment="1">
      <alignment vertical="center"/>
    </xf>
    <xf numFmtId="176" fontId="8" fillId="2" borderId="136" xfId="15" applyNumberFormat="1" applyFont="1" applyFill="1" applyBorder="1" applyAlignment="1">
      <alignment vertical="center"/>
    </xf>
    <xf numFmtId="176" fontId="8" fillId="2" borderId="138" xfId="15" applyNumberFormat="1" applyFont="1" applyFill="1" applyBorder="1" applyAlignment="1">
      <alignment vertical="center"/>
    </xf>
    <xf numFmtId="176" fontId="8" fillId="2" borderId="141" xfId="15" applyNumberFormat="1" applyFont="1" applyFill="1" applyBorder="1" applyAlignment="1">
      <alignment vertical="center"/>
    </xf>
    <xf numFmtId="176" fontId="8" fillId="2" borderId="152" xfId="15" applyNumberFormat="1" applyFont="1" applyFill="1" applyBorder="1" applyAlignment="1">
      <alignment vertical="center"/>
    </xf>
    <xf numFmtId="176" fontId="8" fillId="2" borderId="142" xfId="15" applyNumberFormat="1" applyFont="1" applyFill="1" applyBorder="1" applyAlignment="1">
      <alignment vertical="center"/>
    </xf>
    <xf numFmtId="176" fontId="8" fillId="5" borderId="145" xfId="15" applyNumberFormat="1" applyFont="1" applyFill="1" applyBorder="1" applyAlignment="1">
      <alignment vertical="center"/>
    </xf>
    <xf numFmtId="176" fontId="8" fillId="5" borderId="147" xfId="15" applyNumberFormat="1" applyFont="1" applyFill="1" applyBorder="1" applyAlignment="1">
      <alignment vertical="center"/>
    </xf>
    <xf numFmtId="176" fontId="8" fillId="2" borderId="143" xfId="15" applyNumberFormat="1" applyFont="1" applyFill="1" applyBorder="1" applyAlignment="1">
      <alignment vertical="center"/>
    </xf>
    <xf numFmtId="176" fontId="8" fillId="2" borderId="145" xfId="15" applyNumberFormat="1" applyFont="1" applyFill="1" applyBorder="1" applyAlignment="1">
      <alignment vertical="center"/>
    </xf>
    <xf numFmtId="176" fontId="8" fillId="2" borderId="148" xfId="15" applyNumberFormat="1" applyFont="1" applyFill="1" applyBorder="1" applyAlignment="1">
      <alignment vertical="center"/>
    </xf>
    <xf numFmtId="176" fontId="8" fillId="2" borderId="153" xfId="15" applyNumberFormat="1" applyFont="1" applyFill="1" applyBorder="1" applyAlignment="1">
      <alignment vertical="center"/>
    </xf>
    <xf numFmtId="176" fontId="8" fillId="2" borderId="149" xfId="15" applyNumberFormat="1" applyFont="1" applyFill="1" applyBorder="1" applyAlignment="1">
      <alignment vertical="center"/>
    </xf>
    <xf numFmtId="176" fontId="8" fillId="5" borderId="39" xfId="15" applyNumberFormat="1" applyFont="1" applyFill="1" applyBorder="1" applyAlignment="1">
      <alignment vertical="center"/>
    </xf>
    <xf numFmtId="176" fontId="8" fillId="5" borderId="45" xfId="15" applyNumberFormat="1" applyFont="1" applyFill="1" applyBorder="1" applyAlignment="1">
      <alignment vertical="center"/>
    </xf>
    <xf numFmtId="176" fontId="8" fillId="2" borderId="56" xfId="15" applyNumberFormat="1" applyFont="1" applyFill="1" applyBorder="1" applyAlignment="1">
      <alignment vertical="center"/>
    </xf>
    <xf numFmtId="176" fontId="8" fillId="2" borderId="39" xfId="15" applyNumberFormat="1" applyFont="1" applyFill="1" applyBorder="1" applyAlignment="1">
      <alignment vertical="center"/>
    </xf>
    <xf numFmtId="176" fontId="8" fillId="2" borderId="102" xfId="15" applyNumberFormat="1" applyFont="1" applyFill="1" applyBorder="1" applyAlignment="1">
      <alignment vertical="center"/>
    </xf>
    <xf numFmtId="176" fontId="8" fillId="2" borderId="116" xfId="15" applyNumberFormat="1" applyFont="1" applyFill="1" applyBorder="1" applyAlignment="1">
      <alignment vertical="center"/>
    </xf>
    <xf numFmtId="176" fontId="8" fillId="2" borderId="85" xfId="15" applyNumberFormat="1" applyFont="1" applyFill="1" applyBorder="1" applyAlignment="1">
      <alignment vertical="center"/>
    </xf>
    <xf numFmtId="3" fontId="3" fillId="5" borderId="131" xfId="0" applyNumberFormat="1" applyFont="1" applyFill="1" applyBorder="1" applyAlignment="1">
      <alignment vertical="center"/>
    </xf>
    <xf numFmtId="3" fontId="3" fillId="2" borderId="129" xfId="0" applyNumberFormat="1" applyFont="1" applyFill="1" applyBorder="1" applyAlignment="1">
      <alignment vertical="center"/>
    </xf>
    <xf numFmtId="3" fontId="3" fillId="2" borderId="133" xfId="0" applyNumberFormat="1" applyFont="1" applyFill="1" applyBorder="1" applyAlignment="1">
      <alignment vertical="center"/>
    </xf>
    <xf numFmtId="3" fontId="3" fillId="2" borderId="131" xfId="0" applyNumberFormat="1" applyFont="1" applyFill="1" applyBorder="1" applyAlignment="1">
      <alignment vertical="center"/>
    </xf>
    <xf numFmtId="3" fontId="3" fillId="2" borderId="134" xfId="0" applyNumberFormat="1" applyFont="1" applyFill="1" applyBorder="1" applyAlignment="1">
      <alignment vertical="center"/>
    </xf>
    <xf numFmtId="184" fontId="3" fillId="2" borderId="135" xfId="0" applyNumberFormat="1" applyFont="1" applyFill="1" applyBorder="1" applyAlignment="1">
      <alignment vertical="center"/>
    </xf>
    <xf numFmtId="3" fontId="3" fillId="2" borderId="135" xfId="0" applyNumberFormat="1" applyFont="1" applyFill="1" applyBorder="1" applyAlignment="1">
      <alignment vertical="center"/>
    </xf>
    <xf numFmtId="3" fontId="3" fillId="2" borderId="130" xfId="0" applyNumberFormat="1" applyFont="1" applyFill="1" applyBorder="1" applyAlignment="1">
      <alignment vertical="center"/>
    </xf>
    <xf numFmtId="3" fontId="3" fillId="5" borderId="138" xfId="0" applyNumberFormat="1" applyFont="1" applyFill="1" applyBorder="1" applyAlignment="1">
      <alignment vertical="center"/>
    </xf>
    <xf numFmtId="3" fontId="3" fillId="2" borderId="136" xfId="0" applyNumberFormat="1" applyFont="1" applyFill="1" applyBorder="1" applyAlignment="1">
      <alignment vertical="center"/>
    </xf>
    <xf numFmtId="3" fontId="3" fillId="2" borderId="140" xfId="0" applyNumberFormat="1" applyFont="1" applyFill="1" applyBorder="1" applyAlignment="1">
      <alignment vertical="center"/>
    </xf>
    <xf numFmtId="3" fontId="3" fillId="2" borderId="138" xfId="0" applyNumberFormat="1" applyFont="1" applyFill="1" applyBorder="1" applyAlignment="1">
      <alignment vertical="center"/>
    </xf>
    <xf numFmtId="3" fontId="3" fillId="2" borderId="141" xfId="0" applyNumberFormat="1" applyFont="1" applyFill="1" applyBorder="1" applyAlignment="1">
      <alignment vertical="center"/>
    </xf>
    <xf numFmtId="184" fontId="3" fillId="2" borderId="142" xfId="0" applyNumberFormat="1" applyFont="1" applyFill="1" applyBorder="1" applyAlignment="1">
      <alignment vertical="center"/>
    </xf>
    <xf numFmtId="3" fontId="3" fillId="2" borderId="142" xfId="0" applyNumberFormat="1" applyFont="1" applyFill="1" applyBorder="1" applyAlignment="1">
      <alignment vertical="center"/>
    </xf>
    <xf numFmtId="3" fontId="3" fillId="2" borderId="137" xfId="0" applyNumberFormat="1" applyFont="1" applyFill="1" applyBorder="1" applyAlignment="1">
      <alignment vertical="center"/>
    </xf>
    <xf numFmtId="3" fontId="3" fillId="5" borderId="145" xfId="0" applyNumberFormat="1" applyFont="1" applyFill="1" applyBorder="1" applyAlignment="1">
      <alignment vertical="center"/>
    </xf>
    <xf numFmtId="3" fontId="3" fillId="2" borderId="143" xfId="0" applyNumberFormat="1" applyFont="1" applyFill="1" applyBorder="1" applyAlignment="1">
      <alignment vertical="center"/>
    </xf>
    <xf numFmtId="3" fontId="3" fillId="2" borderId="147" xfId="0" applyNumberFormat="1" applyFont="1" applyFill="1" applyBorder="1" applyAlignment="1">
      <alignment vertical="center"/>
    </xf>
    <xf numFmtId="3" fontId="3" fillId="2" borderId="145" xfId="0" applyNumberFormat="1" applyFont="1" applyFill="1" applyBorder="1" applyAlignment="1">
      <alignment vertical="center"/>
    </xf>
    <xf numFmtId="3" fontId="3" fillId="2" borderId="148" xfId="0" applyNumberFormat="1" applyFont="1" applyFill="1" applyBorder="1" applyAlignment="1">
      <alignment vertical="center"/>
    </xf>
    <xf numFmtId="184" fontId="3" fillId="2" borderId="149" xfId="0" applyNumberFormat="1" applyFont="1" applyFill="1" applyBorder="1" applyAlignment="1">
      <alignment vertical="center"/>
    </xf>
    <xf numFmtId="3" fontId="3" fillId="2" borderId="149" xfId="0" applyNumberFormat="1" applyFont="1" applyFill="1" applyBorder="1" applyAlignment="1">
      <alignment vertical="center"/>
    </xf>
    <xf numFmtId="3" fontId="3" fillId="2" borderId="144" xfId="0" applyNumberFormat="1" applyFont="1" applyFill="1" applyBorder="1" applyAlignment="1">
      <alignment vertical="center"/>
    </xf>
    <xf numFmtId="3" fontId="3" fillId="3" borderId="56" xfId="0" applyNumberFormat="1" applyFont="1" applyFill="1" applyBorder="1" applyAlignment="1">
      <alignment vertical="center"/>
    </xf>
    <xf numFmtId="3" fontId="3" fillId="5" borderId="39" xfId="0" applyNumberFormat="1" applyFont="1" applyFill="1" applyBorder="1" applyAlignment="1">
      <alignment vertical="center"/>
    </xf>
    <xf numFmtId="3" fontId="3" fillId="2" borderId="56" xfId="0" applyNumberFormat="1" applyFont="1" applyFill="1" applyBorder="1" applyAlignment="1">
      <alignment vertical="center"/>
    </xf>
    <xf numFmtId="3" fontId="3" fillId="2" borderId="45" xfId="0" applyNumberFormat="1" applyFont="1" applyFill="1" applyBorder="1" applyAlignment="1">
      <alignment vertical="center"/>
    </xf>
    <xf numFmtId="3" fontId="3" fillId="2" borderId="39" xfId="0" applyNumberFormat="1" applyFont="1" applyFill="1" applyBorder="1" applyAlignment="1">
      <alignment vertical="center"/>
    </xf>
    <xf numFmtId="3" fontId="3" fillId="2" borderId="102" xfId="0" applyNumberFormat="1" applyFont="1" applyFill="1" applyBorder="1" applyAlignment="1">
      <alignment vertical="center"/>
    </xf>
    <xf numFmtId="184" fontId="3" fillId="2" borderId="85" xfId="0" applyNumberFormat="1" applyFont="1" applyFill="1" applyBorder="1" applyAlignment="1">
      <alignment vertical="center"/>
    </xf>
    <xf numFmtId="3" fontId="3" fillId="2" borderId="85" xfId="0" applyNumberFormat="1" applyFont="1" applyFill="1" applyBorder="1" applyAlignment="1">
      <alignment vertical="center"/>
    </xf>
    <xf numFmtId="3" fontId="3" fillId="2" borderId="14" xfId="0" applyNumberFormat="1" applyFont="1" applyFill="1" applyBorder="1" applyAlignment="1">
      <alignment vertical="center"/>
    </xf>
    <xf numFmtId="176" fontId="3" fillId="2" borderId="60" xfId="15" applyNumberFormat="1" applyFont="1" applyFill="1" applyBorder="1" applyAlignment="1">
      <alignment vertical="center"/>
    </xf>
    <xf numFmtId="176" fontId="8" fillId="2" borderId="154" xfId="15" applyNumberFormat="1" applyFont="1" applyFill="1" applyBorder="1" applyAlignment="1">
      <alignment vertical="center"/>
    </xf>
    <xf numFmtId="176" fontId="8" fillId="2" borderId="155" xfId="15" applyNumberFormat="1" applyFont="1" applyFill="1" applyBorder="1" applyAlignment="1">
      <alignment vertical="center"/>
    </xf>
    <xf numFmtId="176" fontId="8" fillId="2" borderId="156" xfId="15" applyNumberFormat="1" applyFont="1" applyFill="1" applyBorder="1" applyAlignment="1">
      <alignment vertical="center"/>
    </xf>
    <xf numFmtId="176" fontId="8" fillId="2" borderId="157" xfId="15" applyNumberFormat="1" applyFont="1" applyFill="1" applyBorder="1" applyAlignment="1">
      <alignment vertical="center"/>
    </xf>
    <xf numFmtId="176" fontId="8" fillId="2" borderId="158" xfId="15" applyNumberFormat="1" applyFont="1" applyFill="1" applyBorder="1" applyAlignment="1">
      <alignment vertical="center"/>
    </xf>
    <xf numFmtId="3" fontId="3" fillId="2" borderId="132" xfId="0" applyNumberFormat="1" applyFont="1" applyFill="1" applyBorder="1" applyAlignment="1">
      <alignment vertical="center"/>
    </xf>
    <xf numFmtId="3" fontId="3" fillId="2" borderId="139" xfId="0" applyNumberFormat="1" applyFont="1" applyFill="1" applyBorder="1" applyAlignment="1">
      <alignment vertical="center"/>
    </xf>
    <xf numFmtId="3" fontId="3" fillId="2" borderId="146" xfId="0" applyNumberFormat="1" applyFont="1" applyFill="1" applyBorder="1" applyAlignment="1">
      <alignment vertical="center"/>
    </xf>
    <xf numFmtId="3" fontId="3" fillId="2" borderId="81" xfId="0" applyNumberFormat="1" applyFont="1" applyFill="1" applyBorder="1" applyAlignment="1">
      <alignment vertical="center"/>
    </xf>
    <xf numFmtId="176" fontId="8" fillId="2" borderId="118" xfId="15" applyNumberFormat="1" applyFont="1" applyFill="1" applyBorder="1" applyAlignment="1">
      <alignment vertical="center"/>
    </xf>
    <xf numFmtId="176" fontId="8" fillId="5" borderId="155" xfId="15" applyNumberFormat="1" applyFont="1" applyFill="1" applyBorder="1" applyAlignment="1">
      <alignment horizontal="center" vertical="center"/>
    </xf>
    <xf numFmtId="176" fontId="8" fillId="5" borderId="130" xfId="15" applyNumberFormat="1" applyFont="1" applyFill="1" applyBorder="1" applyAlignment="1">
      <alignment horizontal="center" vertical="center"/>
    </xf>
    <xf numFmtId="176" fontId="8" fillId="2" borderId="151" xfId="15" applyNumberFormat="1" applyFont="1" applyFill="1" applyBorder="1" applyAlignment="1">
      <alignment horizontal="center" vertical="center"/>
    </xf>
    <xf numFmtId="176" fontId="8" fillId="2" borderId="131" xfId="15" applyNumberFormat="1" applyFont="1" applyFill="1" applyBorder="1" applyAlignment="1">
      <alignment horizontal="center" vertical="center"/>
    </xf>
    <xf numFmtId="176" fontId="8" fillId="2" borderId="134" xfId="15" applyNumberFormat="1" applyFont="1" applyFill="1" applyBorder="1" applyAlignment="1">
      <alignment horizontal="center" vertical="center"/>
    </xf>
    <xf numFmtId="176" fontId="8" fillId="2" borderId="135" xfId="15" applyNumberFormat="1" applyFont="1" applyFill="1" applyBorder="1" applyAlignment="1">
      <alignment horizontal="center" vertical="center"/>
    </xf>
    <xf numFmtId="176" fontId="8" fillId="5" borderId="134" xfId="15" applyNumberFormat="1" applyFont="1" applyFill="1" applyBorder="1" applyAlignment="1">
      <alignment vertical="center"/>
    </xf>
    <xf numFmtId="176" fontId="8" fillId="5" borderId="137" xfId="15" applyNumberFormat="1" applyFont="1" applyFill="1" applyBorder="1" applyAlignment="1">
      <alignment vertical="center"/>
    </xf>
    <xf numFmtId="176" fontId="8" fillId="5" borderId="157" xfId="15" applyNumberFormat="1" applyFont="1" applyFill="1" applyBorder="1" applyAlignment="1">
      <alignment horizontal="center" vertical="center"/>
    </xf>
    <xf numFmtId="176" fontId="8" fillId="5" borderId="144" xfId="15" applyNumberFormat="1" applyFont="1" applyFill="1" applyBorder="1" applyAlignment="1">
      <alignment horizontal="center" vertical="center"/>
    </xf>
    <xf numFmtId="176" fontId="8" fillId="2" borderId="153" xfId="15" applyNumberFormat="1" applyFont="1" applyFill="1" applyBorder="1" applyAlignment="1">
      <alignment horizontal="center" vertical="center"/>
    </xf>
    <xf numFmtId="176" fontId="8" fillId="2" borderId="145" xfId="15" applyNumberFormat="1" applyFont="1" applyFill="1" applyBorder="1" applyAlignment="1">
      <alignment horizontal="center" vertical="center"/>
    </xf>
    <xf numFmtId="176" fontId="8" fillId="2" borderId="148" xfId="15" applyNumberFormat="1" applyFont="1" applyFill="1" applyBorder="1" applyAlignment="1">
      <alignment horizontal="center" vertical="center"/>
    </xf>
    <xf numFmtId="176" fontId="8" fillId="2" borderId="149" xfId="15" applyNumberFormat="1" applyFont="1" applyFill="1" applyBorder="1" applyAlignment="1">
      <alignment horizontal="center" vertical="center"/>
    </xf>
    <xf numFmtId="176" fontId="8" fillId="5" borderId="158" xfId="15" applyNumberFormat="1" applyFont="1" applyFill="1" applyBorder="1" applyAlignment="1">
      <alignment vertical="center"/>
    </xf>
    <xf numFmtId="184" fontId="3" fillId="2" borderId="130" xfId="0" applyNumberFormat="1" applyFont="1" applyFill="1" applyBorder="1" applyAlignment="1">
      <alignment vertical="center"/>
    </xf>
    <xf numFmtId="184" fontId="3" fillId="2" borderId="137" xfId="0" applyNumberFormat="1" applyFont="1" applyFill="1" applyBorder="1" applyAlignment="1">
      <alignment vertical="center"/>
    </xf>
    <xf numFmtId="184" fontId="3" fillId="2" borderId="144" xfId="0" applyNumberFormat="1" applyFont="1" applyFill="1" applyBorder="1" applyAlignment="1">
      <alignment vertical="center"/>
    </xf>
    <xf numFmtId="184" fontId="3" fillId="2" borderId="14" xfId="0" applyNumberFormat="1" applyFont="1" applyFill="1" applyBorder="1" applyAlignment="1">
      <alignment vertical="center"/>
    </xf>
    <xf numFmtId="176" fontId="8" fillId="5" borderId="159" xfId="15" applyNumberFormat="1" applyFont="1" applyFill="1" applyBorder="1" applyAlignment="1">
      <alignment horizontal="right" vertical="center"/>
    </xf>
    <xf numFmtId="176" fontId="8" fillId="5" borderId="0" xfId="15" applyNumberFormat="1" applyFont="1" applyFill="1" applyBorder="1" applyAlignment="1">
      <alignment horizontal="right" vertical="center"/>
    </xf>
    <xf numFmtId="176" fontId="8" fillId="2" borderId="127" xfId="15" applyNumberFormat="1" applyFont="1" applyFill="1" applyBorder="1" applyAlignment="1">
      <alignment horizontal="right" vertical="center"/>
    </xf>
    <xf numFmtId="176" fontId="8" fillId="5" borderId="132" xfId="15" applyNumberFormat="1" applyFont="1" applyFill="1" applyBorder="1" applyAlignment="1">
      <alignment horizontal="center" vertical="center"/>
    </xf>
    <xf numFmtId="176" fontId="8" fillId="2" borderId="129" xfId="15" applyNumberFormat="1" applyFont="1" applyFill="1" applyBorder="1" applyAlignment="1">
      <alignment horizontal="center" vertical="center"/>
    </xf>
    <xf numFmtId="176" fontId="8" fillId="2" borderId="129" xfId="15" applyNumberFormat="1" applyFont="1" applyFill="1" applyBorder="1" applyAlignment="1">
      <alignment horizontal="right" vertical="center"/>
    </xf>
    <xf numFmtId="176" fontId="8" fillId="5" borderId="156" xfId="15" applyNumberFormat="1" applyFont="1" applyFill="1" applyBorder="1" applyAlignment="1">
      <alignment horizontal="center" vertical="center"/>
    </xf>
    <xf numFmtId="176" fontId="8" fillId="5" borderId="139" xfId="15" applyNumberFormat="1" applyFont="1" applyFill="1" applyBorder="1" applyAlignment="1">
      <alignment horizontal="center" vertical="center"/>
    </xf>
    <xf numFmtId="176" fontId="8" fillId="2" borderId="136" xfId="15" applyNumberFormat="1" applyFont="1" applyFill="1" applyBorder="1" applyAlignment="1">
      <alignment horizontal="center" vertical="center"/>
    </xf>
    <xf numFmtId="176" fontId="8" fillId="2" borderId="138" xfId="15" applyNumberFormat="1" applyFont="1" applyFill="1" applyBorder="1" applyAlignment="1">
      <alignment horizontal="center" vertical="center"/>
    </xf>
    <xf numFmtId="176" fontId="8" fillId="2" borderId="141" xfId="15" applyNumberFormat="1" applyFont="1" applyFill="1" applyBorder="1" applyAlignment="1">
      <alignment horizontal="center" vertical="center"/>
    </xf>
    <xf numFmtId="176" fontId="8" fillId="2" borderId="142" xfId="15" applyNumberFormat="1" applyFont="1" applyFill="1" applyBorder="1" applyAlignment="1">
      <alignment horizontal="center" vertical="center"/>
    </xf>
    <xf numFmtId="176" fontId="8" fillId="5" borderId="146" xfId="15" applyNumberFormat="1" applyFont="1" applyFill="1" applyBorder="1" applyAlignment="1">
      <alignment horizontal="center" vertical="center"/>
    </xf>
    <xf numFmtId="176" fontId="8" fillId="2" borderId="143" xfId="15" applyNumberFormat="1" applyFont="1" applyFill="1" applyBorder="1" applyAlignment="1">
      <alignment horizontal="center" vertical="center"/>
    </xf>
    <xf numFmtId="176" fontId="8" fillId="5" borderId="158" xfId="15" applyNumberFormat="1" applyFont="1" applyFill="1" applyBorder="1" applyAlignment="1">
      <alignment horizontal="center" vertical="center"/>
    </xf>
    <xf numFmtId="176" fontId="8" fillId="5" borderId="81" xfId="15" applyNumberFormat="1" applyFont="1" applyFill="1" applyBorder="1" applyAlignment="1">
      <alignment horizontal="center" vertical="center"/>
    </xf>
    <xf numFmtId="0" fontId="0" fillId="4" borderId="160" xfId="0" applyFont="1" applyFill="1" applyBorder="1" applyAlignment="1">
      <alignment horizontal="center" vertical="center"/>
    </xf>
    <xf numFmtId="38" fontId="3" fillId="5" borderId="111" xfId="17" applyFont="1" applyFill="1" applyBorder="1" applyAlignment="1">
      <alignment horizontal="right" vertical="center"/>
    </xf>
    <xf numFmtId="38" fontId="3" fillId="5" borderId="161" xfId="17" applyFont="1" applyFill="1" applyBorder="1" applyAlignment="1">
      <alignment horizontal="right" vertical="center"/>
    </xf>
    <xf numFmtId="38" fontId="3" fillId="2" borderId="118" xfId="17" applyFont="1" applyFill="1" applyBorder="1" applyAlignment="1">
      <alignment horizontal="right" vertical="center"/>
    </xf>
    <xf numFmtId="38" fontId="3" fillId="2" borderId="111" xfId="17" applyFont="1" applyFill="1" applyBorder="1" applyAlignment="1">
      <alignment horizontal="right" vertical="center"/>
    </xf>
    <xf numFmtId="38" fontId="3" fillId="2" borderId="161" xfId="17" applyFont="1" applyFill="1" applyBorder="1" applyAlignment="1">
      <alignment horizontal="right" vertical="center"/>
    </xf>
    <xf numFmtId="38" fontId="3" fillId="2" borderId="119" xfId="17" applyFont="1" applyFill="1" applyBorder="1" applyAlignment="1">
      <alignment horizontal="right" vertical="center"/>
    </xf>
    <xf numFmtId="38" fontId="3" fillId="2" borderId="160" xfId="17" applyFont="1" applyFill="1" applyBorder="1" applyAlignment="1">
      <alignment horizontal="right" vertical="center"/>
    </xf>
    <xf numFmtId="0" fontId="0" fillId="4" borderId="132" xfId="0" applyFont="1" applyFill="1" applyBorder="1" applyAlignment="1">
      <alignment horizontal="right" vertical="center"/>
    </xf>
    <xf numFmtId="38" fontId="3" fillId="5" borderId="131" xfId="17" applyFont="1" applyFill="1" applyBorder="1" applyAlignment="1">
      <alignment horizontal="right" vertical="center"/>
    </xf>
    <xf numFmtId="38" fontId="3" fillId="5" borderId="133" xfId="17" applyFont="1" applyFill="1" applyBorder="1" applyAlignment="1">
      <alignment horizontal="right" vertical="center"/>
    </xf>
    <xf numFmtId="38" fontId="3" fillId="2" borderId="151" xfId="17" applyFont="1" applyFill="1" applyBorder="1" applyAlignment="1">
      <alignment horizontal="right" vertical="center"/>
    </xf>
    <xf numFmtId="38" fontId="3" fillId="2" borderId="131" xfId="17" applyFont="1" applyFill="1" applyBorder="1" applyAlignment="1">
      <alignment horizontal="right" vertical="center"/>
    </xf>
    <xf numFmtId="38" fontId="3" fillId="2" borderId="133" xfId="17" applyFont="1" applyFill="1" applyBorder="1" applyAlignment="1">
      <alignment horizontal="right" vertical="center"/>
    </xf>
    <xf numFmtId="38" fontId="3" fillId="2" borderId="135" xfId="17" applyFont="1" applyFill="1" applyBorder="1" applyAlignment="1">
      <alignment horizontal="right" vertical="center"/>
    </xf>
    <xf numFmtId="38" fontId="3" fillId="2" borderId="132" xfId="17" applyFont="1" applyFill="1" applyBorder="1" applyAlignment="1">
      <alignment horizontal="right" vertical="center"/>
    </xf>
    <xf numFmtId="0" fontId="0" fillId="4" borderId="139" xfId="0" applyFont="1" applyFill="1" applyBorder="1" applyAlignment="1">
      <alignment horizontal="right" vertical="center"/>
    </xf>
    <xf numFmtId="38" fontId="3" fillId="5" borderId="138" xfId="17" applyFont="1" applyFill="1" applyBorder="1" applyAlignment="1">
      <alignment horizontal="right" vertical="center"/>
    </xf>
    <xf numFmtId="38" fontId="3" fillId="5" borderId="140" xfId="17" applyFont="1" applyFill="1" applyBorder="1" applyAlignment="1">
      <alignment horizontal="right" vertical="center"/>
    </xf>
    <xf numFmtId="38" fontId="3" fillId="2" borderId="152" xfId="17" applyFont="1" applyFill="1" applyBorder="1" applyAlignment="1">
      <alignment horizontal="right" vertical="center"/>
    </xf>
    <xf numFmtId="38" fontId="3" fillId="2" borderId="138" xfId="17" applyFont="1" applyFill="1" applyBorder="1" applyAlignment="1">
      <alignment horizontal="right" vertical="center"/>
    </xf>
    <xf numFmtId="38" fontId="3" fillId="2" borderId="140" xfId="17" applyFont="1" applyFill="1" applyBorder="1" applyAlignment="1">
      <alignment horizontal="right" vertical="center"/>
    </xf>
    <xf numFmtId="38" fontId="3" fillId="2" borderId="142" xfId="17" applyFont="1" applyFill="1" applyBorder="1" applyAlignment="1">
      <alignment horizontal="right" vertical="center"/>
    </xf>
    <xf numFmtId="38" fontId="3" fillId="2" borderId="139" xfId="17" applyFont="1" applyFill="1" applyBorder="1" applyAlignment="1">
      <alignment horizontal="right" vertical="center"/>
    </xf>
    <xf numFmtId="0" fontId="0" fillId="4" borderId="146" xfId="0" applyFont="1" applyFill="1" applyBorder="1" applyAlignment="1">
      <alignment horizontal="right" vertical="center"/>
    </xf>
    <xf numFmtId="38" fontId="3" fillId="5" borderId="145" xfId="17" applyFont="1" applyFill="1" applyBorder="1" applyAlignment="1">
      <alignment horizontal="right" vertical="center"/>
    </xf>
    <xf numFmtId="38" fontId="3" fillId="5" borderId="147" xfId="17" applyFont="1" applyFill="1" applyBorder="1" applyAlignment="1">
      <alignment horizontal="right" vertical="center"/>
    </xf>
    <xf numFmtId="38" fontId="3" fillId="2" borderId="153" xfId="17" applyFont="1" applyFill="1" applyBorder="1" applyAlignment="1">
      <alignment horizontal="right" vertical="center"/>
    </xf>
    <xf numFmtId="38" fontId="3" fillId="2" borderId="145" xfId="17" applyFont="1" applyFill="1" applyBorder="1" applyAlignment="1">
      <alignment horizontal="right" vertical="center"/>
    </xf>
    <xf numFmtId="38" fontId="3" fillId="2" borderId="147" xfId="17" applyFont="1" applyFill="1" applyBorder="1" applyAlignment="1">
      <alignment horizontal="right" vertical="center"/>
    </xf>
    <xf numFmtId="38" fontId="3" fillId="2" borderId="149" xfId="17" applyFont="1" applyFill="1" applyBorder="1" applyAlignment="1">
      <alignment horizontal="right" vertical="center"/>
    </xf>
    <xf numFmtId="38" fontId="3" fillId="2" borderId="146" xfId="17" applyFont="1" applyFill="1" applyBorder="1" applyAlignment="1">
      <alignment horizontal="right" vertical="center"/>
    </xf>
    <xf numFmtId="0" fontId="0" fillId="4" borderId="81" xfId="0" applyFont="1" applyFill="1" applyBorder="1" applyAlignment="1">
      <alignment horizontal="center" vertical="center"/>
    </xf>
    <xf numFmtId="38" fontId="3" fillId="5" borderId="39" xfId="17" applyFont="1" applyFill="1" applyBorder="1" applyAlignment="1">
      <alignment horizontal="right" vertical="center"/>
    </xf>
    <xf numFmtId="38" fontId="3" fillId="5" borderId="45" xfId="17" applyFont="1" applyFill="1" applyBorder="1" applyAlignment="1">
      <alignment horizontal="right" vertical="center"/>
    </xf>
    <xf numFmtId="38" fontId="3" fillId="2" borderId="116" xfId="17" applyFont="1" applyFill="1" applyBorder="1" applyAlignment="1">
      <alignment horizontal="right" vertical="center"/>
    </xf>
    <xf numFmtId="38" fontId="3" fillId="2" borderId="39" xfId="17" applyFont="1" applyFill="1" applyBorder="1" applyAlignment="1">
      <alignment horizontal="right" vertical="center"/>
    </xf>
    <xf numFmtId="38" fontId="3" fillId="2" borderId="45" xfId="17" applyFont="1" applyFill="1" applyBorder="1" applyAlignment="1">
      <alignment horizontal="right" vertical="center"/>
    </xf>
    <xf numFmtId="38" fontId="3" fillId="2" borderId="85" xfId="17" applyFont="1" applyFill="1" applyBorder="1" applyAlignment="1">
      <alignment horizontal="right" vertical="center"/>
    </xf>
    <xf numFmtId="38" fontId="3" fillId="2" borderId="81" xfId="17" applyFont="1" applyFill="1" applyBorder="1" applyAlignment="1">
      <alignment horizontal="right" vertical="center"/>
    </xf>
    <xf numFmtId="176" fontId="8" fillId="5" borderId="111" xfId="15" applyNumberFormat="1" applyFont="1" applyFill="1" applyBorder="1" applyAlignment="1">
      <alignment horizontal="right" vertical="center"/>
    </xf>
    <xf numFmtId="176" fontId="8" fillId="5" borderId="161" xfId="15" applyNumberFormat="1" applyFont="1" applyFill="1" applyBorder="1" applyAlignment="1">
      <alignment horizontal="right" vertical="center"/>
    </xf>
    <xf numFmtId="176" fontId="8" fillId="5" borderId="138" xfId="15" applyNumberFormat="1" applyFont="1" applyFill="1" applyBorder="1" applyAlignment="1" quotePrefix="1">
      <alignment horizontal="right" vertical="center"/>
    </xf>
    <xf numFmtId="176" fontId="8" fillId="5" borderId="140" xfId="15" applyNumberFormat="1" applyFont="1" applyFill="1" applyBorder="1" applyAlignment="1" quotePrefix="1">
      <alignment horizontal="right" vertical="center"/>
    </xf>
    <xf numFmtId="9" fontId="8" fillId="2" borderId="118" xfId="15" applyFont="1" applyFill="1" applyBorder="1" applyAlignment="1">
      <alignment horizontal="right" vertical="center"/>
    </xf>
    <xf numFmtId="9" fontId="8" fillId="2" borderId="161" xfId="15" applyFont="1" applyFill="1" applyBorder="1" applyAlignment="1">
      <alignment horizontal="right" vertical="center"/>
    </xf>
    <xf numFmtId="9" fontId="8" fillId="2" borderId="111" xfId="15" applyFont="1" applyFill="1" applyBorder="1" applyAlignment="1">
      <alignment horizontal="right" vertical="center"/>
    </xf>
    <xf numFmtId="9" fontId="8" fillId="2" borderId="160" xfId="15" applyFont="1" applyFill="1" applyBorder="1" applyAlignment="1">
      <alignment horizontal="right" vertical="center"/>
    </xf>
    <xf numFmtId="9" fontId="8" fillId="2" borderId="127" xfId="15" applyFont="1" applyFill="1" applyBorder="1" applyAlignment="1">
      <alignment horizontal="right" vertical="center"/>
    </xf>
    <xf numFmtId="9" fontId="8" fillId="2" borderId="119" xfId="15" applyFont="1" applyFill="1" applyBorder="1" applyAlignment="1">
      <alignment horizontal="right" vertical="center"/>
    </xf>
    <xf numFmtId="9" fontId="8" fillId="2" borderId="151" xfId="15" applyFont="1" applyFill="1" applyBorder="1" applyAlignment="1">
      <alignment horizontal="right" vertical="center"/>
    </xf>
    <xf numFmtId="9" fontId="8" fillId="2" borderId="133" xfId="15" applyFont="1" applyFill="1" applyBorder="1" applyAlignment="1">
      <alignment horizontal="right" vertical="center"/>
    </xf>
    <xf numFmtId="9" fontId="8" fillId="2" borderId="131" xfId="15" applyFont="1" applyFill="1" applyBorder="1" applyAlignment="1">
      <alignment horizontal="right" vertical="center"/>
    </xf>
    <xf numFmtId="9" fontId="8" fillId="2" borderId="132" xfId="15" applyFont="1" applyFill="1" applyBorder="1" applyAlignment="1">
      <alignment horizontal="right" vertical="center"/>
    </xf>
    <xf numFmtId="9" fontId="8" fillId="2" borderId="129" xfId="15" applyFont="1" applyFill="1" applyBorder="1" applyAlignment="1">
      <alignment horizontal="right" vertical="center"/>
    </xf>
    <xf numFmtId="9" fontId="8" fillId="2" borderId="135" xfId="15" applyFont="1" applyFill="1" applyBorder="1" applyAlignment="1">
      <alignment horizontal="right" vertical="center"/>
    </xf>
    <xf numFmtId="9" fontId="8" fillId="2" borderId="152" xfId="15" applyFont="1" applyFill="1" applyBorder="1" applyAlignment="1" quotePrefix="1">
      <alignment horizontal="right" vertical="center"/>
    </xf>
    <xf numFmtId="9" fontId="8" fillId="2" borderId="140" xfId="15" applyFont="1" applyFill="1" applyBorder="1" applyAlignment="1" quotePrefix="1">
      <alignment horizontal="right" vertical="center"/>
    </xf>
    <xf numFmtId="9" fontId="8" fillId="2" borderId="138" xfId="15" applyFont="1" applyFill="1" applyBorder="1" applyAlignment="1" quotePrefix="1">
      <alignment horizontal="right" vertical="center"/>
    </xf>
    <xf numFmtId="9" fontId="8" fillId="2" borderId="139" xfId="15" applyFont="1" applyFill="1" applyBorder="1" applyAlignment="1" quotePrefix="1">
      <alignment horizontal="right" vertical="center"/>
    </xf>
    <xf numFmtId="9" fontId="8" fillId="2" borderId="136" xfId="15" applyFont="1" applyFill="1" applyBorder="1" applyAlignment="1" quotePrefix="1">
      <alignment horizontal="right" vertical="center"/>
    </xf>
    <xf numFmtId="9" fontId="8" fillId="2" borderId="142" xfId="15" applyFont="1" applyFill="1" applyBorder="1" applyAlignment="1" quotePrefix="1">
      <alignment horizontal="right" vertical="center"/>
    </xf>
    <xf numFmtId="9" fontId="8" fillId="2" borderId="153" xfId="15" applyFont="1" applyFill="1" applyBorder="1" applyAlignment="1">
      <alignment horizontal="right" vertical="center"/>
    </xf>
    <xf numFmtId="9" fontId="8" fillId="2" borderId="147" xfId="15" applyFont="1" applyFill="1" applyBorder="1" applyAlignment="1">
      <alignment horizontal="right" vertical="center"/>
    </xf>
    <xf numFmtId="9" fontId="8" fillId="2" borderId="145" xfId="15" applyFont="1" applyFill="1" applyBorder="1" applyAlignment="1">
      <alignment horizontal="right" vertical="center"/>
    </xf>
    <xf numFmtId="9" fontId="8" fillId="2" borderId="146" xfId="15" applyFont="1" applyFill="1" applyBorder="1" applyAlignment="1">
      <alignment horizontal="right" vertical="center"/>
    </xf>
    <xf numFmtId="9" fontId="8" fillId="2" borderId="143" xfId="15" applyFont="1" applyFill="1" applyBorder="1" applyAlignment="1">
      <alignment horizontal="right" vertical="center"/>
    </xf>
    <xf numFmtId="9" fontId="8" fillId="2" borderId="149" xfId="15" applyFont="1" applyFill="1" applyBorder="1" applyAlignment="1">
      <alignment horizontal="right" vertical="center"/>
    </xf>
    <xf numFmtId="9" fontId="8" fillId="5" borderId="45" xfId="15" applyFont="1" applyFill="1" applyBorder="1" applyAlignment="1">
      <alignment horizontal="right" vertical="center"/>
    </xf>
    <xf numFmtId="0" fontId="0" fillId="4" borderId="119" xfId="0" applyFont="1" applyFill="1" applyBorder="1" applyAlignment="1">
      <alignment horizontal="left" vertical="center"/>
    </xf>
    <xf numFmtId="0" fontId="0" fillId="4" borderId="109" xfId="0" applyFont="1" applyFill="1" applyBorder="1" applyAlignment="1">
      <alignment horizontal="left" vertical="center"/>
    </xf>
    <xf numFmtId="0" fontId="0" fillId="4" borderId="109"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9" xfId="0" applyFont="1" applyFill="1" applyBorder="1" applyAlignment="1">
      <alignment horizontal="left" vertical="center"/>
    </xf>
    <xf numFmtId="9" fontId="8" fillId="5" borderId="111" xfId="15" applyFont="1" applyFill="1" applyBorder="1" applyAlignment="1">
      <alignment vertical="center"/>
    </xf>
    <xf numFmtId="9" fontId="8" fillId="5" borderId="21" xfId="15" applyFont="1" applyFill="1" applyBorder="1" applyAlignment="1">
      <alignment vertical="center"/>
    </xf>
    <xf numFmtId="9" fontId="8" fillId="2" borderId="113" xfId="15" applyFont="1" applyFill="1" applyBorder="1" applyAlignment="1">
      <alignment horizontal="right" vertical="center"/>
    </xf>
    <xf numFmtId="9" fontId="8" fillId="2" borderId="105" xfId="15" applyFont="1" applyFill="1" applyBorder="1" applyAlignment="1">
      <alignment horizontal="right" vertical="center"/>
    </xf>
    <xf numFmtId="9" fontId="8" fillId="2" borderId="21" xfId="15" applyFont="1" applyFill="1" applyBorder="1" applyAlignment="1">
      <alignment horizontal="right" vertical="center"/>
    </xf>
    <xf numFmtId="9" fontId="8" fillId="2" borderId="6" xfId="15" applyFont="1" applyFill="1" applyBorder="1" applyAlignment="1">
      <alignment horizontal="right" vertical="center"/>
    </xf>
    <xf numFmtId="9" fontId="8" fillId="2" borderId="73" xfId="15" applyFont="1" applyFill="1" applyBorder="1" applyAlignment="1">
      <alignment horizontal="right" vertical="center"/>
    </xf>
    <xf numFmtId="0" fontId="0" fillId="4" borderId="135" xfId="0" applyFont="1" applyFill="1" applyBorder="1" applyAlignment="1">
      <alignment horizontal="right" vertical="center"/>
    </xf>
    <xf numFmtId="9" fontId="8" fillId="5" borderId="131" xfId="15" applyFont="1" applyFill="1" applyBorder="1" applyAlignment="1">
      <alignment vertical="center"/>
    </xf>
    <xf numFmtId="9" fontId="8" fillId="5" borderId="132" xfId="15" applyFont="1" applyFill="1" applyBorder="1" applyAlignment="1">
      <alignment vertical="center"/>
    </xf>
    <xf numFmtId="0" fontId="0" fillId="4" borderId="142" xfId="0" applyFont="1" applyFill="1" applyBorder="1" applyAlignment="1">
      <alignment horizontal="right" vertical="center"/>
    </xf>
    <xf numFmtId="9" fontId="8" fillId="5" borderId="138" xfId="15" applyFont="1" applyFill="1" applyBorder="1" applyAlignment="1">
      <alignment vertical="center"/>
    </xf>
    <xf numFmtId="9" fontId="8" fillId="5" borderId="139" xfId="15" applyFont="1" applyFill="1" applyBorder="1" applyAlignment="1">
      <alignment vertical="center"/>
    </xf>
    <xf numFmtId="0" fontId="0" fillId="4" borderId="149" xfId="0" applyFont="1" applyFill="1" applyBorder="1" applyAlignment="1">
      <alignment horizontal="right" vertical="center"/>
    </xf>
    <xf numFmtId="9" fontId="8" fillId="5" borderId="145" xfId="15" applyFont="1" applyFill="1" applyBorder="1" applyAlignment="1">
      <alignment vertical="center"/>
    </xf>
    <xf numFmtId="9" fontId="8" fillId="5" borderId="146" xfId="15" applyFont="1" applyFill="1" applyBorder="1" applyAlignment="1">
      <alignment vertical="center"/>
    </xf>
    <xf numFmtId="0" fontId="0" fillId="4" borderId="85" xfId="0" applyFont="1" applyFill="1" applyBorder="1" applyAlignment="1">
      <alignment horizontal="left" vertical="center"/>
    </xf>
    <xf numFmtId="9" fontId="8" fillId="5" borderId="160" xfId="15" applyFont="1" applyFill="1" applyBorder="1" applyAlignment="1">
      <alignment vertical="center"/>
    </xf>
    <xf numFmtId="9" fontId="8" fillId="2" borderId="74" xfId="15" applyFont="1" applyFill="1" applyBorder="1" applyAlignment="1">
      <alignment horizontal="right" vertical="center"/>
    </xf>
    <xf numFmtId="9" fontId="8" fillId="2" borderId="75" xfId="15" applyFont="1" applyFill="1" applyBorder="1" applyAlignment="1">
      <alignment horizontal="right" vertical="center"/>
    </xf>
    <xf numFmtId="9" fontId="8" fillId="2" borderId="107" xfId="15" applyFont="1" applyFill="1" applyBorder="1" applyAlignment="1">
      <alignment horizontal="right" vertical="center"/>
    </xf>
    <xf numFmtId="9" fontId="8" fillId="2" borderId="8" xfId="15" applyFont="1" applyFill="1" applyBorder="1" applyAlignment="1">
      <alignment horizontal="right" vertical="center"/>
    </xf>
    <xf numFmtId="9" fontId="8" fillId="2" borderId="109" xfId="15" applyFont="1" applyFill="1" applyBorder="1" applyAlignment="1">
      <alignment horizontal="right" vertical="center"/>
    </xf>
    <xf numFmtId="9" fontId="8" fillId="2" borderId="108" xfId="15" applyFont="1" applyFill="1" applyBorder="1" applyAlignment="1">
      <alignment horizontal="right" vertical="center"/>
    </xf>
    <xf numFmtId="9" fontId="8" fillId="2" borderId="134" xfId="15" applyFont="1" applyFill="1" applyBorder="1" applyAlignment="1">
      <alignment horizontal="right" vertical="center"/>
    </xf>
    <xf numFmtId="9" fontId="8" fillId="2" borderId="141" xfId="15" applyFont="1" applyFill="1" applyBorder="1" applyAlignment="1" quotePrefix="1">
      <alignment horizontal="right" vertical="center"/>
    </xf>
    <xf numFmtId="9" fontId="8" fillId="2" borderId="148" xfId="15" applyFont="1" applyFill="1" applyBorder="1" applyAlignment="1">
      <alignment horizontal="right" vertical="center"/>
    </xf>
    <xf numFmtId="9" fontId="8" fillId="5" borderId="162" xfId="15" applyFont="1" applyFill="1" applyBorder="1" applyAlignment="1">
      <alignment vertical="center"/>
    </xf>
    <xf numFmtId="9" fontId="8" fillId="5" borderId="163" xfId="15" applyFont="1" applyFill="1" applyBorder="1" applyAlignment="1">
      <alignment vertical="center"/>
    </xf>
    <xf numFmtId="9" fontId="8" fillId="2" borderId="164" xfId="15" applyFont="1" applyFill="1" applyBorder="1" applyAlignment="1" quotePrefix="1">
      <alignment horizontal="right" vertical="center"/>
    </xf>
    <xf numFmtId="9" fontId="8" fillId="2" borderId="165" xfId="15" applyFont="1" applyFill="1" applyBorder="1" applyAlignment="1" quotePrefix="1">
      <alignment horizontal="right" vertical="center"/>
    </xf>
    <xf numFmtId="9" fontId="8" fillId="2" borderId="162" xfId="15" applyFont="1" applyFill="1" applyBorder="1" applyAlignment="1" quotePrefix="1">
      <alignment horizontal="right" vertical="center"/>
    </xf>
    <xf numFmtId="9" fontId="8" fillId="2" borderId="163" xfId="15" applyFont="1" applyFill="1" applyBorder="1" applyAlignment="1" quotePrefix="1">
      <alignment horizontal="right" vertical="center"/>
    </xf>
    <xf numFmtId="9" fontId="8" fillId="2" borderId="166" xfId="15" applyFont="1" applyFill="1" applyBorder="1" applyAlignment="1" quotePrefix="1">
      <alignment horizontal="right" vertical="center"/>
    </xf>
    <xf numFmtId="9" fontId="8" fillId="2" borderId="167" xfId="15" applyFont="1" applyFill="1" applyBorder="1" applyAlignment="1" quotePrefix="1">
      <alignment horizontal="right" vertical="center"/>
    </xf>
    <xf numFmtId="0" fontId="0" fillId="4" borderId="167" xfId="0" applyFont="1" applyFill="1" applyBorder="1" applyAlignment="1">
      <alignment horizontal="right" vertical="center"/>
    </xf>
    <xf numFmtId="0" fontId="0" fillId="4" borderId="168" xfId="0" applyFont="1" applyFill="1" applyBorder="1" applyAlignment="1">
      <alignment horizontal="center" vertical="center"/>
    </xf>
    <xf numFmtId="0" fontId="0" fillId="4" borderId="127" xfId="0" applyFont="1" applyFill="1" applyBorder="1" applyAlignment="1">
      <alignment horizontal="left" vertical="center"/>
    </xf>
    <xf numFmtId="0" fontId="0" fillId="4" borderId="160" xfId="0" applyFont="1" applyFill="1" applyBorder="1" applyAlignment="1">
      <alignment horizontal="center" vertical="center"/>
    </xf>
    <xf numFmtId="3" fontId="3" fillId="5" borderId="111" xfId="17" applyNumberFormat="1" applyFont="1" applyFill="1" applyBorder="1" applyAlignment="1">
      <alignment horizontal="right" vertical="center"/>
    </xf>
    <xf numFmtId="3" fontId="3" fillId="5" borderId="161" xfId="17" applyNumberFormat="1" applyFont="1" applyFill="1" applyBorder="1" applyAlignment="1">
      <alignment horizontal="right" vertical="center"/>
    </xf>
    <xf numFmtId="3" fontId="3" fillId="5" borderId="160" xfId="17" applyNumberFormat="1" applyFont="1" applyFill="1" applyBorder="1" applyAlignment="1">
      <alignment horizontal="right" vertical="center"/>
    </xf>
    <xf numFmtId="3" fontId="3" fillId="5" borderId="119" xfId="17" applyNumberFormat="1" applyFont="1" applyFill="1" applyBorder="1" applyAlignment="1">
      <alignment horizontal="right" vertical="center"/>
    </xf>
    <xf numFmtId="3" fontId="3" fillId="2" borderId="118" xfId="17" applyNumberFormat="1" applyFont="1" applyFill="1" applyBorder="1" applyAlignment="1">
      <alignment horizontal="right" vertical="center"/>
    </xf>
    <xf numFmtId="3" fontId="3" fillId="2" borderId="161" xfId="17" applyNumberFormat="1" applyFont="1" applyFill="1" applyBorder="1" applyAlignment="1">
      <alignment horizontal="right" vertical="center"/>
    </xf>
    <xf numFmtId="3" fontId="3" fillId="2" borderId="119" xfId="17" applyNumberFormat="1" applyFont="1" applyFill="1" applyBorder="1" applyAlignment="1">
      <alignment horizontal="right" vertical="center"/>
    </xf>
    <xf numFmtId="3" fontId="3" fillId="2" borderId="160" xfId="17" applyNumberFormat="1" applyFont="1" applyFill="1" applyBorder="1" applyAlignment="1">
      <alignment horizontal="right" vertical="center"/>
    </xf>
    <xf numFmtId="0" fontId="0" fillId="4" borderId="129" xfId="0" applyFont="1" applyFill="1" applyBorder="1" applyAlignment="1">
      <alignment horizontal="center" vertical="center"/>
    </xf>
    <xf numFmtId="0" fontId="0" fillId="4" borderId="132" xfId="0" applyFont="1" applyFill="1" applyBorder="1" applyAlignment="1">
      <alignment horizontal="right" vertical="center"/>
    </xf>
    <xf numFmtId="3" fontId="3" fillId="5" borderId="131" xfId="17" applyNumberFormat="1" applyFont="1" applyFill="1" applyBorder="1" applyAlignment="1">
      <alignment horizontal="right" vertical="center"/>
    </xf>
    <xf numFmtId="3" fontId="3" fillId="5" borderId="133" xfId="17" applyNumberFormat="1" applyFont="1" applyFill="1" applyBorder="1" applyAlignment="1">
      <alignment horizontal="right" vertical="center"/>
    </xf>
    <xf numFmtId="3" fontId="3" fillId="5" borderId="132" xfId="17" applyNumberFormat="1" applyFont="1" applyFill="1" applyBorder="1" applyAlignment="1">
      <alignment horizontal="right" vertical="center"/>
    </xf>
    <xf numFmtId="3" fontId="3" fillId="5" borderId="135" xfId="17" applyNumberFormat="1" applyFont="1" applyFill="1" applyBorder="1" applyAlignment="1">
      <alignment horizontal="right" vertical="center"/>
    </xf>
    <xf numFmtId="3" fontId="3" fillId="2" borderId="151" xfId="17" applyNumberFormat="1" applyFont="1" applyFill="1" applyBorder="1" applyAlignment="1">
      <alignment horizontal="right" vertical="center"/>
    </xf>
    <xf numFmtId="3" fontId="3" fillId="2" borderId="131" xfId="17" applyNumberFormat="1" applyFont="1" applyFill="1" applyBorder="1" applyAlignment="1">
      <alignment horizontal="right" vertical="center"/>
    </xf>
    <xf numFmtId="3" fontId="3" fillId="2" borderId="133" xfId="17" applyNumberFormat="1" applyFont="1" applyFill="1" applyBorder="1" applyAlignment="1">
      <alignment horizontal="right" vertical="center"/>
    </xf>
    <xf numFmtId="3" fontId="3" fillId="2" borderId="135" xfId="17" applyNumberFormat="1" applyFont="1" applyFill="1" applyBorder="1" applyAlignment="1">
      <alignment horizontal="right" vertical="center"/>
    </xf>
    <xf numFmtId="3" fontId="3" fillId="2" borderId="132" xfId="17" applyNumberFormat="1" applyFont="1" applyFill="1" applyBorder="1" applyAlignment="1">
      <alignment horizontal="right" vertical="center"/>
    </xf>
    <xf numFmtId="0" fontId="0" fillId="4" borderId="129" xfId="0" applyFont="1" applyFill="1" applyBorder="1" applyAlignment="1">
      <alignment horizontal="left" vertical="center"/>
    </xf>
    <xf numFmtId="0" fontId="0" fillId="4" borderId="136" xfId="0" applyFont="1" applyFill="1" applyBorder="1" applyAlignment="1">
      <alignment horizontal="center" vertical="center"/>
    </xf>
    <xf numFmtId="0" fontId="0" fillId="4" borderId="139" xfId="0" applyFont="1" applyFill="1" applyBorder="1" applyAlignment="1">
      <alignment horizontal="right" vertical="center"/>
    </xf>
    <xf numFmtId="3" fontId="3" fillId="5" borderId="138" xfId="17" applyNumberFormat="1" applyFont="1" applyFill="1" applyBorder="1" applyAlignment="1">
      <alignment horizontal="right" vertical="center"/>
    </xf>
    <xf numFmtId="3" fontId="3" fillId="5" borderId="140" xfId="17" applyNumberFormat="1" applyFont="1" applyFill="1" applyBorder="1" applyAlignment="1">
      <alignment horizontal="right" vertical="center"/>
    </xf>
    <xf numFmtId="3" fontId="3" fillId="5" borderId="139" xfId="17" applyNumberFormat="1" applyFont="1" applyFill="1" applyBorder="1" applyAlignment="1">
      <alignment horizontal="right" vertical="center"/>
    </xf>
    <xf numFmtId="3" fontId="3" fillId="5" borderId="142" xfId="17" applyNumberFormat="1" applyFont="1" applyFill="1" applyBorder="1" applyAlignment="1">
      <alignment horizontal="right" vertical="center"/>
    </xf>
    <xf numFmtId="3" fontId="3" fillId="2" borderId="152" xfId="17" applyNumberFormat="1" applyFont="1" applyFill="1" applyBorder="1" applyAlignment="1">
      <alignment horizontal="right" vertical="center"/>
    </xf>
    <xf numFmtId="3" fontId="3" fillId="2" borderId="138" xfId="17" applyNumberFormat="1" applyFont="1" applyFill="1" applyBorder="1" applyAlignment="1">
      <alignment horizontal="right" vertical="center"/>
    </xf>
    <xf numFmtId="3" fontId="3" fillId="2" borderId="140" xfId="17" applyNumberFormat="1" applyFont="1" applyFill="1" applyBorder="1" applyAlignment="1">
      <alignment horizontal="right" vertical="center"/>
    </xf>
    <xf numFmtId="3" fontId="3" fillId="2" borderId="142" xfId="17" applyNumberFormat="1" applyFont="1" applyFill="1" applyBorder="1" applyAlignment="1">
      <alignment horizontal="right" vertical="center"/>
    </xf>
    <xf numFmtId="3" fontId="3" fillId="2" borderId="139" xfId="17" applyNumberFormat="1" applyFont="1" applyFill="1" applyBorder="1" applyAlignment="1">
      <alignment horizontal="right" vertical="center"/>
    </xf>
    <xf numFmtId="0" fontId="0" fillId="4" borderId="143" xfId="0" applyFont="1" applyFill="1" applyBorder="1" applyAlignment="1">
      <alignment horizontal="center" vertical="center"/>
    </xf>
    <xf numFmtId="0" fontId="0" fillId="4" borderId="146" xfId="0" applyFont="1" applyFill="1" applyBorder="1" applyAlignment="1">
      <alignment horizontal="right" vertical="center"/>
    </xf>
    <xf numFmtId="3" fontId="3" fillId="5" borderId="145" xfId="17" applyNumberFormat="1" applyFont="1" applyFill="1" applyBorder="1" applyAlignment="1">
      <alignment horizontal="right" vertical="center"/>
    </xf>
    <xf numFmtId="3" fontId="3" fillId="5" borderId="147" xfId="17" applyNumberFormat="1" applyFont="1" applyFill="1" applyBorder="1" applyAlignment="1">
      <alignment horizontal="right" vertical="center"/>
    </xf>
    <xf numFmtId="3" fontId="3" fillId="5" borderId="146" xfId="17" applyNumberFormat="1" applyFont="1" applyFill="1" applyBorder="1" applyAlignment="1">
      <alignment horizontal="right" vertical="center"/>
    </xf>
    <xf numFmtId="3" fontId="3" fillId="5" borderId="149" xfId="17" applyNumberFormat="1" applyFont="1" applyFill="1" applyBorder="1" applyAlignment="1">
      <alignment horizontal="right" vertical="center"/>
    </xf>
    <xf numFmtId="3" fontId="3" fillId="2" borderId="153" xfId="17" applyNumberFormat="1" applyFont="1" applyFill="1" applyBorder="1" applyAlignment="1">
      <alignment horizontal="right" vertical="center"/>
    </xf>
    <xf numFmtId="3" fontId="3" fillId="2" borderId="145" xfId="17" applyNumberFormat="1" applyFont="1" applyFill="1" applyBorder="1" applyAlignment="1">
      <alignment horizontal="right" vertical="center"/>
    </xf>
    <xf numFmtId="3" fontId="3" fillId="2" borderId="147" xfId="17" applyNumberFormat="1" applyFont="1" applyFill="1" applyBorder="1" applyAlignment="1">
      <alignment horizontal="right" vertical="center"/>
    </xf>
    <xf numFmtId="3" fontId="3" fillId="2" borderId="149" xfId="17" applyNumberFormat="1" applyFont="1" applyFill="1" applyBorder="1" applyAlignment="1">
      <alignment horizontal="right" vertical="center"/>
    </xf>
    <xf numFmtId="3" fontId="3" fillId="2" borderId="146" xfId="17" applyNumberFormat="1" applyFont="1" applyFill="1" applyBorder="1" applyAlignment="1">
      <alignment horizontal="right" vertical="center"/>
    </xf>
    <xf numFmtId="0" fontId="0" fillId="4" borderId="56" xfId="0" applyFont="1" applyFill="1" applyBorder="1" applyAlignment="1">
      <alignment horizontal="left" vertical="center"/>
    </xf>
    <xf numFmtId="0" fontId="0" fillId="4" borderId="81" xfId="0" applyFont="1" applyFill="1" applyBorder="1" applyAlignment="1">
      <alignment horizontal="center" vertical="center"/>
    </xf>
    <xf numFmtId="3" fontId="3" fillId="5" borderId="39" xfId="17" applyNumberFormat="1" applyFont="1" applyFill="1" applyBorder="1" applyAlignment="1">
      <alignment horizontal="right" vertical="center"/>
    </xf>
    <xf numFmtId="3" fontId="3" fillId="5" borderId="45" xfId="17" applyNumberFormat="1" applyFont="1" applyFill="1" applyBorder="1" applyAlignment="1">
      <alignment horizontal="right" vertical="center"/>
    </xf>
    <xf numFmtId="3" fontId="3" fillId="5" borderId="81" xfId="17" applyNumberFormat="1" applyFont="1" applyFill="1" applyBorder="1" applyAlignment="1">
      <alignment horizontal="right" vertical="center"/>
    </xf>
    <xf numFmtId="3" fontId="3" fillId="5" borderId="85" xfId="17" applyNumberFormat="1" applyFont="1" applyFill="1" applyBorder="1" applyAlignment="1">
      <alignment horizontal="right" vertical="center"/>
    </xf>
    <xf numFmtId="3" fontId="3" fillId="2" borderId="116" xfId="17" applyNumberFormat="1" applyFont="1" applyFill="1" applyBorder="1" applyAlignment="1">
      <alignment horizontal="right" vertical="center"/>
    </xf>
    <xf numFmtId="3" fontId="3" fillId="2" borderId="39" xfId="17" applyNumberFormat="1" applyFont="1" applyFill="1" applyBorder="1" applyAlignment="1">
      <alignment horizontal="right" vertical="center"/>
    </xf>
    <xf numFmtId="3" fontId="3" fillId="2" borderId="45" xfId="17" applyNumberFormat="1" applyFont="1" applyFill="1" applyBorder="1" applyAlignment="1">
      <alignment horizontal="right" vertical="center"/>
    </xf>
    <xf numFmtId="3" fontId="3" fillId="2" borderId="85" xfId="17" applyNumberFormat="1" applyFont="1" applyFill="1" applyBorder="1" applyAlignment="1">
      <alignment horizontal="right" vertical="center"/>
    </xf>
    <xf numFmtId="3" fontId="3" fillId="2" borderId="81" xfId="17" applyNumberFormat="1" applyFont="1" applyFill="1" applyBorder="1" applyAlignment="1">
      <alignment horizontal="right" vertical="center"/>
    </xf>
    <xf numFmtId="176" fontId="8" fillId="5" borderId="150" xfId="15" applyNumberFormat="1" applyFont="1" applyFill="1" applyBorder="1" applyAlignment="1">
      <alignment horizontal="right" vertical="center"/>
    </xf>
    <xf numFmtId="176" fontId="8" fillId="5" borderId="118" xfId="15" applyNumberFormat="1" applyFont="1" applyFill="1" applyBorder="1" applyAlignment="1">
      <alignment horizontal="right" vertical="center"/>
    </xf>
    <xf numFmtId="176" fontId="8" fillId="5" borderId="119" xfId="15" applyNumberFormat="1" applyFont="1" applyFill="1" applyBorder="1" applyAlignment="1">
      <alignment horizontal="right" vertical="center"/>
    </xf>
    <xf numFmtId="176" fontId="8" fillId="5" borderId="134" xfId="15" applyNumberFormat="1" applyFont="1" applyFill="1" applyBorder="1" applyAlignment="1">
      <alignment horizontal="right" vertical="center"/>
    </xf>
    <xf numFmtId="176" fontId="8" fillId="5" borderId="151" xfId="15" applyNumberFormat="1" applyFont="1" applyFill="1" applyBorder="1" applyAlignment="1">
      <alignment horizontal="right" vertical="center"/>
    </xf>
    <xf numFmtId="176" fontId="8" fillId="5" borderId="135" xfId="15" applyNumberFormat="1" applyFont="1" applyFill="1" applyBorder="1" applyAlignment="1">
      <alignment horizontal="right" vertical="center"/>
    </xf>
    <xf numFmtId="176" fontId="8" fillId="5" borderId="141" xfId="15" applyNumberFormat="1" applyFont="1" applyFill="1" applyBorder="1" applyAlignment="1">
      <alignment horizontal="right" vertical="center"/>
    </xf>
    <xf numFmtId="176" fontId="8" fillId="5" borderId="152" xfId="15" applyNumberFormat="1" applyFont="1" applyFill="1" applyBorder="1" applyAlignment="1">
      <alignment horizontal="right" vertical="center"/>
    </xf>
    <xf numFmtId="176" fontId="8" fillId="5" borderId="142" xfId="15" applyNumberFormat="1" applyFont="1" applyFill="1" applyBorder="1" applyAlignment="1">
      <alignment horizontal="right" vertical="center"/>
    </xf>
    <xf numFmtId="176" fontId="8" fillId="5" borderId="148" xfId="15" applyNumberFormat="1" applyFont="1" applyFill="1" applyBorder="1" applyAlignment="1">
      <alignment horizontal="right" vertical="center"/>
    </xf>
    <xf numFmtId="176" fontId="8" fillId="5" borderId="153" xfId="15" applyNumberFormat="1" applyFont="1" applyFill="1" applyBorder="1" applyAlignment="1">
      <alignment horizontal="right" vertical="center"/>
    </xf>
    <xf numFmtId="176" fontId="8" fillId="5" borderId="149" xfId="15" applyNumberFormat="1" applyFont="1" applyFill="1" applyBorder="1" applyAlignment="1">
      <alignment horizontal="right" vertical="center"/>
    </xf>
    <xf numFmtId="176" fontId="8" fillId="5" borderId="102" xfId="15" applyNumberFormat="1" applyFont="1" applyFill="1" applyBorder="1" applyAlignment="1">
      <alignment horizontal="right" vertical="center"/>
    </xf>
    <xf numFmtId="176" fontId="8" fillId="5" borderId="116" xfId="15" applyNumberFormat="1" applyFont="1" applyFill="1" applyBorder="1" applyAlignment="1">
      <alignment horizontal="right" vertical="center"/>
    </xf>
    <xf numFmtId="0" fontId="0" fillId="4" borderId="73" xfId="0" applyFont="1" applyFill="1" applyBorder="1" applyAlignment="1">
      <alignment horizontal="left" vertical="center"/>
    </xf>
    <xf numFmtId="9" fontId="8" fillId="5" borderId="106" xfId="15" applyFont="1" applyFill="1" applyBorder="1" applyAlignment="1">
      <alignment vertical="center"/>
    </xf>
    <xf numFmtId="9" fontId="8" fillId="2" borderId="106" xfId="15" applyFont="1" applyFill="1" applyBorder="1" applyAlignment="1">
      <alignment horizontal="right" vertical="center"/>
    </xf>
    <xf numFmtId="0" fontId="0" fillId="4" borderId="169" xfId="0" applyFont="1" applyFill="1" applyBorder="1" applyAlignment="1">
      <alignment horizontal="right" vertical="center"/>
    </xf>
    <xf numFmtId="9" fontId="8" fillId="5" borderId="170" xfId="15" applyFont="1" applyFill="1" applyBorder="1" applyAlignment="1">
      <alignment vertical="center"/>
    </xf>
    <xf numFmtId="9" fontId="8" fillId="5" borderId="171" xfId="15" applyFont="1" applyFill="1" applyBorder="1" applyAlignment="1">
      <alignment vertical="center"/>
    </xf>
    <xf numFmtId="9" fontId="8" fillId="2" borderId="172" xfId="15" applyFont="1" applyFill="1" applyBorder="1" applyAlignment="1">
      <alignment horizontal="right" vertical="center"/>
    </xf>
    <xf numFmtId="9" fontId="8" fillId="2" borderId="173" xfId="15" applyFont="1" applyFill="1" applyBorder="1" applyAlignment="1">
      <alignment horizontal="right" vertical="center"/>
    </xf>
    <xf numFmtId="9" fontId="8" fillId="2" borderId="170" xfId="15" applyFont="1" applyFill="1" applyBorder="1" applyAlignment="1">
      <alignment horizontal="right" vertical="center"/>
    </xf>
    <xf numFmtId="9" fontId="8" fillId="2" borderId="171" xfId="15" applyFont="1" applyFill="1" applyBorder="1" applyAlignment="1">
      <alignment horizontal="right" vertical="center"/>
    </xf>
    <xf numFmtId="9" fontId="8" fillId="2" borderId="174" xfId="15" applyFont="1" applyFill="1" applyBorder="1" applyAlignment="1">
      <alignment horizontal="right" vertical="center"/>
    </xf>
    <xf numFmtId="9" fontId="8" fillId="2" borderId="169" xfId="15" applyFont="1" applyFill="1" applyBorder="1" applyAlignment="1">
      <alignment horizontal="right" vertical="center"/>
    </xf>
    <xf numFmtId="176" fontId="8" fillId="5" borderId="159" xfId="15" applyNumberFormat="1" applyFont="1" applyFill="1" applyBorder="1" applyAlignment="1">
      <alignment vertical="center"/>
    </xf>
    <xf numFmtId="176" fontId="8" fillId="5" borderId="0" xfId="15" applyNumberFormat="1" applyFont="1" applyFill="1" applyBorder="1" applyAlignment="1">
      <alignment vertical="center"/>
    </xf>
    <xf numFmtId="176" fontId="8" fillId="5" borderId="131" xfId="15" applyNumberFormat="1" applyFont="1" applyFill="1" applyBorder="1" applyAlignment="1">
      <alignment horizontal="center" vertical="center"/>
    </xf>
    <xf numFmtId="176" fontId="8" fillId="5" borderId="134" xfId="15" applyNumberFormat="1" applyFont="1" applyFill="1" applyBorder="1" applyAlignment="1">
      <alignment horizontal="center" vertical="center"/>
    </xf>
    <xf numFmtId="176" fontId="8" fillId="5" borderId="156" xfId="15" applyNumberFormat="1" applyFont="1" applyFill="1" applyBorder="1" applyAlignment="1">
      <alignment vertical="center"/>
    </xf>
    <xf numFmtId="176" fontId="8" fillId="5" borderId="145" xfId="15" applyNumberFormat="1" applyFont="1" applyFill="1" applyBorder="1" applyAlignment="1">
      <alignment horizontal="center" vertical="center"/>
    </xf>
    <xf numFmtId="176" fontId="8" fillId="5" borderId="148" xfId="15" applyNumberFormat="1" applyFont="1" applyFill="1" applyBorder="1" applyAlignment="1">
      <alignment horizontal="center" vertical="center"/>
    </xf>
    <xf numFmtId="55" fontId="3" fillId="6" borderId="8" xfId="0" applyNumberFormat="1" applyFont="1" applyFill="1" applyBorder="1" applyAlignment="1">
      <alignment horizontal="center" vertical="center"/>
    </xf>
    <xf numFmtId="55" fontId="3" fillId="6" borderId="6" xfId="0" applyNumberFormat="1" applyFont="1" applyFill="1" applyBorder="1" applyAlignment="1">
      <alignment horizontal="center" vertical="center"/>
    </xf>
    <xf numFmtId="55" fontId="3" fillId="6" borderId="21" xfId="0" applyNumberFormat="1" applyFont="1" applyFill="1" applyBorder="1" applyAlignment="1">
      <alignment horizontal="center" vertical="center"/>
    </xf>
    <xf numFmtId="0" fontId="0" fillId="4" borderId="174" xfId="0" applyFont="1" applyFill="1" applyBorder="1" applyAlignment="1">
      <alignment horizontal="center" vertical="center"/>
    </xf>
    <xf numFmtId="0" fontId="0" fillId="4" borderId="175" xfId="0" applyFont="1" applyFill="1" applyBorder="1" applyAlignment="1">
      <alignment horizontal="right" vertical="center"/>
    </xf>
    <xf numFmtId="176" fontId="3" fillId="5" borderId="81" xfId="15" applyNumberFormat="1" applyFont="1" applyFill="1" applyBorder="1" applyAlignment="1">
      <alignment horizontal="right" vertical="center"/>
    </xf>
    <xf numFmtId="176" fontId="3" fillId="5" borderId="54" xfId="15" applyNumberFormat="1" applyFont="1" applyFill="1" applyBorder="1" applyAlignment="1">
      <alignment horizontal="right" vertical="center"/>
    </xf>
    <xf numFmtId="176" fontId="3" fillId="5" borderId="104" xfId="15" applyNumberFormat="1" applyFont="1" applyFill="1" applyBorder="1" applyAlignment="1">
      <alignment horizontal="right" vertical="center"/>
    </xf>
    <xf numFmtId="176" fontId="3" fillId="5" borderId="32" xfId="15" applyNumberFormat="1" applyFont="1" applyFill="1" applyBorder="1" applyAlignment="1">
      <alignment horizontal="right" vertical="center"/>
    </xf>
    <xf numFmtId="176" fontId="3" fillId="5" borderId="52" xfId="15" applyNumberFormat="1" applyFont="1" applyFill="1" applyBorder="1" applyAlignment="1">
      <alignment horizontal="right" vertical="center"/>
    </xf>
    <xf numFmtId="176" fontId="3" fillId="5" borderId="13" xfId="15" applyNumberFormat="1" applyFont="1" applyFill="1" applyBorder="1" applyAlignment="1">
      <alignment horizontal="right" vertical="center"/>
    </xf>
    <xf numFmtId="3" fontId="3" fillId="5" borderId="113" xfId="0" applyNumberFormat="1" applyFont="1" applyFill="1" applyBorder="1" applyAlignment="1">
      <alignment horizontal="right" vertical="center"/>
    </xf>
    <xf numFmtId="3" fontId="3" fillId="5" borderId="105" xfId="0" applyNumberFormat="1" applyFont="1" applyFill="1" applyBorder="1" applyAlignment="1">
      <alignment horizontal="right" vertical="center"/>
    </xf>
    <xf numFmtId="3" fontId="3" fillId="5" borderId="6" xfId="0" applyNumberFormat="1" applyFont="1" applyFill="1" applyBorder="1" applyAlignment="1">
      <alignment horizontal="right" vertical="center"/>
    </xf>
    <xf numFmtId="3" fontId="3" fillId="5" borderId="69" xfId="0" applyNumberFormat="1" applyFont="1" applyFill="1" applyBorder="1" applyAlignment="1">
      <alignment horizontal="right" vertical="center"/>
    </xf>
    <xf numFmtId="3" fontId="3" fillId="5" borderId="84" xfId="0" applyNumberFormat="1" applyFont="1" applyFill="1" applyBorder="1" applyAlignment="1">
      <alignment horizontal="right" vertical="center"/>
    </xf>
    <xf numFmtId="3" fontId="3" fillId="5" borderId="35" xfId="0" applyNumberFormat="1" applyFont="1" applyFill="1" applyBorder="1" applyAlignment="1">
      <alignment horizontal="right" vertical="center"/>
    </xf>
    <xf numFmtId="207" fontId="3" fillId="5" borderId="15" xfId="0" applyNumberFormat="1" applyFont="1" applyFill="1" applyBorder="1" applyAlignment="1">
      <alignment horizontal="right" vertical="center"/>
    </xf>
    <xf numFmtId="207" fontId="3" fillId="5" borderId="16" xfId="0" applyNumberFormat="1" applyFont="1" applyFill="1" applyBorder="1" applyAlignment="1">
      <alignment vertical="center"/>
    </xf>
    <xf numFmtId="207" fontId="3" fillId="5" borderId="17" xfId="0" applyNumberFormat="1" applyFont="1" applyFill="1" applyBorder="1" applyAlignment="1">
      <alignment horizontal="right" vertical="center"/>
    </xf>
    <xf numFmtId="207" fontId="3" fillId="5" borderId="18" xfId="0" applyNumberFormat="1" applyFont="1" applyFill="1" applyBorder="1" applyAlignment="1">
      <alignment vertical="center"/>
    </xf>
    <xf numFmtId="176" fontId="8" fillId="5" borderId="69" xfId="15" applyNumberFormat="1" applyFont="1" applyFill="1" applyBorder="1" applyAlignment="1">
      <alignment horizontal="right" vertical="center"/>
    </xf>
    <xf numFmtId="178" fontId="8" fillId="5" borderId="92" xfId="17" applyNumberFormat="1" applyFont="1" applyFill="1" applyBorder="1" applyAlignment="1">
      <alignment horizontal="right" vertical="center"/>
    </xf>
    <xf numFmtId="178" fontId="8" fillId="5" borderId="44" xfId="17" applyNumberFormat="1" applyFont="1" applyFill="1" applyBorder="1" applyAlignment="1">
      <alignment horizontal="right" vertical="center"/>
    </xf>
    <xf numFmtId="176" fontId="8" fillId="5" borderId="57" xfId="15" applyNumberFormat="1" applyFont="1" applyFill="1" applyBorder="1" applyAlignment="1">
      <alignment horizontal="right" vertical="center"/>
    </xf>
    <xf numFmtId="176" fontId="8" fillId="5" borderId="104" xfId="15" applyNumberFormat="1" applyFont="1" applyFill="1" applyBorder="1" applyAlignment="1">
      <alignment horizontal="right" vertical="center"/>
    </xf>
    <xf numFmtId="176" fontId="8" fillId="5" borderId="103" xfId="15" applyNumberFormat="1" applyFont="1" applyFill="1" applyBorder="1" applyAlignment="1">
      <alignment horizontal="right" vertical="center"/>
    </xf>
    <xf numFmtId="176" fontId="8" fillId="5" borderId="176" xfId="15" applyNumberFormat="1" applyFont="1" applyFill="1" applyBorder="1" applyAlignment="1">
      <alignment horizontal="right" vertical="center"/>
    </xf>
    <xf numFmtId="176" fontId="8" fillId="5" borderId="177" xfId="15" applyNumberFormat="1" applyFont="1" applyFill="1" applyBorder="1" applyAlignment="1">
      <alignment horizontal="right" vertical="center"/>
    </xf>
    <xf numFmtId="176" fontId="8" fillId="5" borderId="46" xfId="15" applyNumberFormat="1" applyFont="1" applyFill="1" applyBorder="1" applyAlignment="1">
      <alignment horizontal="right" vertical="center"/>
    </xf>
    <xf numFmtId="176" fontId="8" fillId="5" borderId="56" xfId="15" applyNumberFormat="1" applyFont="1" applyFill="1" applyBorder="1" applyAlignment="1">
      <alignment horizontal="right" vertical="center"/>
    </xf>
    <xf numFmtId="176" fontId="8" fillId="5" borderId="35" xfId="15" applyNumberFormat="1" applyFont="1" applyFill="1" applyBorder="1" applyAlignment="1">
      <alignment horizontal="right" vertical="center"/>
    </xf>
    <xf numFmtId="207" fontId="8" fillId="5" borderId="91" xfId="17" applyNumberFormat="1" applyFont="1" applyFill="1" applyBorder="1" applyAlignment="1">
      <alignment horizontal="right" vertical="center"/>
    </xf>
    <xf numFmtId="207" fontId="8" fillId="5" borderId="69" xfId="17" applyNumberFormat="1" applyFont="1" applyFill="1" applyBorder="1" applyAlignment="1">
      <alignment horizontal="right" vertical="center"/>
    </xf>
    <xf numFmtId="176" fontId="8" fillId="2" borderId="69" xfId="15" applyNumberFormat="1" applyFont="1" applyFill="1" applyBorder="1" applyAlignment="1">
      <alignment horizontal="right" vertical="center"/>
    </xf>
    <xf numFmtId="176" fontId="8" fillId="2" borderId="40" xfId="15" applyNumberFormat="1" applyFont="1" applyFill="1" applyBorder="1" applyAlignment="1">
      <alignment horizontal="right" vertical="center"/>
    </xf>
    <xf numFmtId="176" fontId="8" fillId="2" borderId="60" xfId="15" applyNumberFormat="1" applyFont="1" applyFill="1" applyBorder="1" applyAlignment="1">
      <alignment horizontal="right" vertical="center"/>
    </xf>
    <xf numFmtId="176" fontId="8" fillId="2" borderId="178" xfId="15" applyNumberFormat="1" applyFont="1" applyFill="1" applyBorder="1" applyAlignment="1">
      <alignment horizontal="right" vertical="center"/>
    </xf>
    <xf numFmtId="3" fontId="3" fillId="5" borderId="75" xfId="17" applyNumberFormat="1" applyFont="1" applyFill="1" applyBorder="1" applyAlignment="1">
      <alignment vertical="center"/>
    </xf>
    <xf numFmtId="3" fontId="3" fillId="5" borderId="45" xfId="17" applyNumberFormat="1" applyFont="1" applyFill="1" applyBorder="1" applyAlignment="1">
      <alignment vertical="center"/>
    </xf>
    <xf numFmtId="3" fontId="3" fillId="5" borderId="147" xfId="17" applyNumberFormat="1" applyFont="1" applyFill="1" applyBorder="1" applyAlignment="1">
      <alignment vertical="center"/>
    </xf>
    <xf numFmtId="3" fontId="3" fillId="5" borderId="133" xfId="17" applyNumberFormat="1" applyFont="1" applyFill="1" applyBorder="1" applyAlignment="1">
      <alignment vertical="center"/>
    </xf>
    <xf numFmtId="3" fontId="3" fillId="5" borderId="140" xfId="17" applyNumberFormat="1" applyFont="1" applyFill="1" applyBorder="1" applyAlignment="1">
      <alignment vertical="center"/>
    </xf>
    <xf numFmtId="3" fontId="3" fillId="5" borderId="79" xfId="17" applyNumberFormat="1" applyFont="1" applyFill="1" applyBorder="1" applyAlignment="1">
      <alignment vertical="center"/>
    </xf>
    <xf numFmtId="3" fontId="3" fillId="5" borderId="6" xfId="0" applyNumberFormat="1" applyFont="1" applyFill="1" applyBorder="1" applyAlignment="1">
      <alignment vertical="center"/>
    </xf>
    <xf numFmtId="3" fontId="3" fillId="5" borderId="161" xfId="0" applyNumberFormat="1" applyFont="1" applyFill="1" applyBorder="1" applyAlignment="1">
      <alignment vertical="center"/>
    </xf>
    <xf numFmtId="176" fontId="3" fillId="5" borderId="35" xfId="15" applyNumberFormat="1" applyFont="1" applyFill="1" applyBorder="1" applyAlignment="1">
      <alignment horizontal="right" vertical="center"/>
    </xf>
    <xf numFmtId="176" fontId="8" fillId="5" borderId="33" xfId="15" applyNumberFormat="1" applyFont="1" applyFill="1" applyBorder="1" applyAlignment="1">
      <alignment vertical="center"/>
    </xf>
    <xf numFmtId="186" fontId="3" fillId="5" borderId="6" xfId="0" applyNumberFormat="1" applyFont="1" applyFill="1" applyBorder="1" applyAlignment="1">
      <alignment horizontal="right" vertical="center"/>
    </xf>
    <xf numFmtId="186" fontId="3" fillId="5" borderId="111" xfId="0" applyNumberFormat="1" applyFont="1" applyFill="1" applyBorder="1" applyAlignment="1">
      <alignment horizontal="right" vertical="center"/>
    </xf>
    <xf numFmtId="186" fontId="3" fillId="5" borderId="7" xfId="0" applyNumberFormat="1" applyFont="1" applyFill="1" applyBorder="1" applyAlignment="1">
      <alignment horizontal="right" vertical="center"/>
    </xf>
    <xf numFmtId="176" fontId="8" fillId="5" borderId="80" xfId="15" applyNumberFormat="1" applyFont="1" applyFill="1" applyBorder="1" applyAlignment="1">
      <alignment vertical="center"/>
    </xf>
    <xf numFmtId="3" fontId="3" fillId="5" borderId="75" xfId="0" applyNumberFormat="1" applyFont="1" applyFill="1" applyBorder="1" applyAlignment="1">
      <alignment vertical="center"/>
    </xf>
    <xf numFmtId="3" fontId="3" fillId="5" borderId="0" xfId="0" applyNumberFormat="1" applyFont="1" applyFill="1" applyBorder="1" applyAlignment="1">
      <alignment vertical="center"/>
    </xf>
    <xf numFmtId="3" fontId="3" fillId="5" borderId="45" xfId="0" applyNumberFormat="1" applyFont="1" applyFill="1" applyBorder="1" applyAlignment="1">
      <alignment vertical="center"/>
    </xf>
    <xf numFmtId="3" fontId="3" fillId="5" borderId="81" xfId="0" applyNumberFormat="1" applyFont="1" applyFill="1" applyBorder="1" applyAlignment="1">
      <alignment vertical="center"/>
    </xf>
    <xf numFmtId="3" fontId="3" fillId="5" borderId="147" xfId="0" applyNumberFormat="1" applyFont="1" applyFill="1" applyBorder="1" applyAlignment="1">
      <alignment vertical="center"/>
    </xf>
    <xf numFmtId="3" fontId="3" fillId="5" borderId="146" xfId="0" applyNumberFormat="1" applyFont="1" applyFill="1" applyBorder="1" applyAlignment="1">
      <alignment vertical="center"/>
    </xf>
    <xf numFmtId="3" fontId="3" fillId="5" borderId="133" xfId="0" applyNumberFormat="1" applyFont="1" applyFill="1" applyBorder="1" applyAlignment="1">
      <alignment vertical="center"/>
    </xf>
    <xf numFmtId="3" fontId="3" fillId="5" borderId="132" xfId="0" applyNumberFormat="1" applyFont="1" applyFill="1" applyBorder="1" applyAlignment="1">
      <alignment vertical="center"/>
    </xf>
    <xf numFmtId="3" fontId="3" fillId="5" borderId="140" xfId="0" applyNumberFormat="1" applyFont="1" applyFill="1" applyBorder="1" applyAlignment="1">
      <alignment vertical="center"/>
    </xf>
    <xf numFmtId="3" fontId="3" fillId="5" borderId="139" xfId="0" applyNumberFormat="1" applyFont="1" applyFill="1" applyBorder="1" applyAlignment="1">
      <alignment vertical="center"/>
    </xf>
    <xf numFmtId="186" fontId="3" fillId="5" borderId="79" xfId="0" applyNumberFormat="1" applyFont="1" applyFill="1" applyBorder="1" applyAlignment="1">
      <alignment vertical="center"/>
    </xf>
    <xf numFmtId="186" fontId="3" fillId="5" borderId="43" xfId="0" applyNumberFormat="1" applyFont="1" applyFill="1" applyBorder="1" applyAlignment="1">
      <alignment vertical="center"/>
    </xf>
    <xf numFmtId="186" fontId="3" fillId="5" borderId="18" xfId="0" applyNumberFormat="1" applyFont="1" applyFill="1" applyBorder="1" applyAlignment="1">
      <alignment vertical="center"/>
    </xf>
    <xf numFmtId="3" fontId="3" fillId="5" borderId="127" xfId="0" applyNumberFormat="1" applyFont="1" applyFill="1" applyBorder="1" applyAlignment="1">
      <alignment vertical="center"/>
    </xf>
    <xf numFmtId="176" fontId="3" fillId="5" borderId="69" xfId="15" applyNumberFormat="1" applyFont="1" applyFill="1" applyBorder="1" applyAlignment="1">
      <alignment horizontal="center" vertical="center"/>
    </xf>
    <xf numFmtId="176" fontId="3" fillId="5" borderId="70" xfId="15" applyNumberFormat="1" applyFont="1" applyFill="1" applyBorder="1" applyAlignment="1">
      <alignment horizontal="center" vertical="center"/>
    </xf>
    <xf numFmtId="176" fontId="8" fillId="5" borderId="153" xfId="15" applyNumberFormat="1" applyFont="1" applyFill="1" applyBorder="1" applyAlignment="1">
      <alignment horizontal="center" vertical="center"/>
    </xf>
    <xf numFmtId="176" fontId="8" fillId="5" borderId="33" xfId="15" applyNumberFormat="1" applyFont="1" applyFill="1" applyBorder="1" applyAlignment="1">
      <alignment horizontal="center" vertical="center"/>
    </xf>
    <xf numFmtId="3" fontId="3" fillId="5" borderId="79" xfId="0" applyNumberFormat="1" applyFont="1" applyFill="1" applyBorder="1" applyAlignment="1">
      <alignment vertical="center"/>
    </xf>
    <xf numFmtId="3" fontId="3" fillId="5" borderId="18" xfId="0" applyNumberFormat="1" applyFont="1" applyFill="1" applyBorder="1" applyAlignment="1">
      <alignment vertical="center"/>
    </xf>
    <xf numFmtId="176" fontId="3" fillId="5" borderId="35" xfId="15" applyNumberFormat="1" applyFont="1" applyFill="1" applyBorder="1" applyAlignment="1">
      <alignment vertical="center"/>
    </xf>
    <xf numFmtId="176" fontId="8" fillId="5" borderId="66" xfId="15" applyNumberFormat="1" applyFont="1" applyFill="1" applyBorder="1" applyAlignment="1">
      <alignment vertical="center"/>
    </xf>
    <xf numFmtId="176" fontId="3" fillId="5" borderId="84" xfId="15" applyNumberFormat="1" applyFont="1" applyFill="1" applyBorder="1" applyAlignment="1">
      <alignment horizontal="center" vertical="center"/>
    </xf>
    <xf numFmtId="176" fontId="8" fillId="5" borderId="17" xfId="15" applyNumberFormat="1" applyFont="1" applyFill="1" applyBorder="1" applyAlignment="1">
      <alignment horizontal="center" vertical="center"/>
    </xf>
    <xf numFmtId="3" fontId="3" fillId="5" borderId="104" xfId="0" applyNumberFormat="1" applyFont="1" applyFill="1" applyBorder="1" applyAlignment="1">
      <alignment vertical="center"/>
    </xf>
    <xf numFmtId="3" fontId="3" fillId="5" borderId="104" xfId="17" applyNumberFormat="1" applyFont="1" applyFill="1" applyBorder="1" applyAlignment="1">
      <alignment horizontal="right" vertical="center"/>
    </xf>
    <xf numFmtId="3" fontId="3" fillId="5" borderId="11" xfId="17" applyNumberFormat="1" applyFont="1" applyFill="1" applyBorder="1" applyAlignment="1">
      <alignment horizontal="right" vertical="center"/>
    </xf>
    <xf numFmtId="3" fontId="3" fillId="5" borderId="103" xfId="17" applyNumberFormat="1" applyFont="1" applyFill="1" applyBorder="1" applyAlignment="1">
      <alignment horizontal="right" vertical="center"/>
    </xf>
    <xf numFmtId="3" fontId="3" fillId="5" borderId="12" xfId="17" applyNumberFormat="1" applyFont="1" applyFill="1" applyBorder="1" applyAlignment="1">
      <alignment horizontal="right" vertical="center"/>
    </xf>
    <xf numFmtId="3" fontId="3" fillId="5" borderId="114" xfId="17" applyNumberFormat="1" applyFont="1" applyFill="1" applyBorder="1" applyAlignment="1">
      <alignment horizontal="right" vertical="center"/>
    </xf>
    <xf numFmtId="3" fontId="3" fillId="5" borderId="37" xfId="17" applyNumberFormat="1" applyFont="1" applyFill="1" applyBorder="1" applyAlignment="1">
      <alignment horizontal="right" vertical="center"/>
    </xf>
    <xf numFmtId="3" fontId="3" fillId="5" borderId="67" xfId="17" applyNumberFormat="1" applyFont="1" applyFill="1" applyBorder="1" applyAlignment="1">
      <alignment horizontal="right" vertical="center"/>
    </xf>
    <xf numFmtId="3" fontId="3" fillId="5" borderId="49" xfId="17" applyNumberFormat="1" applyFont="1" applyFill="1" applyBorder="1" applyAlignment="1">
      <alignment horizontal="right" vertical="center"/>
    </xf>
    <xf numFmtId="3" fontId="3" fillId="5" borderId="79" xfId="17" applyNumberFormat="1" applyFont="1" applyFill="1" applyBorder="1" applyAlignment="1">
      <alignment horizontal="right" vertical="center"/>
    </xf>
    <xf numFmtId="176" fontId="8" fillId="5" borderId="95" xfId="15" applyNumberFormat="1" applyFont="1" applyFill="1" applyBorder="1" applyAlignment="1">
      <alignment horizontal="right" vertical="center"/>
    </xf>
    <xf numFmtId="176" fontId="8" fillId="5" borderId="103" xfId="15" applyNumberFormat="1" applyFont="1" applyFill="1" applyBorder="1" applyAlignment="1" quotePrefix="1">
      <alignment horizontal="right" vertical="center"/>
    </xf>
    <xf numFmtId="9" fontId="8" fillId="5" borderId="104" xfId="15" applyFont="1" applyFill="1" applyBorder="1" applyAlignment="1">
      <alignment horizontal="right" vertical="center"/>
    </xf>
    <xf numFmtId="9" fontId="8" fillId="5" borderId="54" xfId="15" applyFont="1" applyFill="1" applyBorder="1" applyAlignment="1">
      <alignment horizontal="right" vertical="center"/>
    </xf>
    <xf numFmtId="9" fontId="8" fillId="5" borderId="103" xfId="15" applyFont="1" applyFill="1" applyBorder="1" applyAlignment="1">
      <alignment horizontal="right" vertical="center"/>
    </xf>
    <xf numFmtId="9" fontId="8" fillId="5" borderId="52" xfId="15" applyFont="1" applyFill="1" applyBorder="1" applyAlignment="1">
      <alignment horizontal="right" vertical="center"/>
    </xf>
    <xf numFmtId="9" fontId="8" fillId="5" borderId="114" xfId="15" applyFont="1" applyFill="1" applyBorder="1" applyAlignment="1">
      <alignment horizontal="right" vertical="center"/>
    </xf>
    <xf numFmtId="9" fontId="8" fillId="5" borderId="53" xfId="15" applyFont="1" applyFill="1" applyBorder="1" applyAlignment="1">
      <alignment horizontal="right" vertical="center"/>
    </xf>
    <xf numFmtId="9" fontId="8" fillId="5" borderId="79" xfId="15" applyFont="1" applyFill="1" applyBorder="1" applyAlignment="1">
      <alignment horizontal="right" vertical="center"/>
    </xf>
    <xf numFmtId="9" fontId="8" fillId="5" borderId="111" xfId="15" applyNumberFormat="1" applyFont="1" applyFill="1" applyBorder="1" applyAlignment="1">
      <alignment horizontal="right" vertical="center"/>
    </xf>
    <xf numFmtId="9" fontId="8" fillId="5" borderId="161" xfId="15" applyNumberFormat="1" applyFont="1" applyFill="1" applyBorder="1" applyAlignment="1">
      <alignment horizontal="right" vertical="center"/>
    </xf>
    <xf numFmtId="9" fontId="8" fillId="5" borderId="39" xfId="15" applyNumberFormat="1" applyFont="1" applyFill="1" applyBorder="1" applyAlignment="1">
      <alignment horizontal="right" vertical="center"/>
    </xf>
    <xf numFmtId="9" fontId="8" fillId="5" borderId="45" xfId="15" applyNumberFormat="1" applyFont="1" applyFill="1" applyBorder="1" applyAlignment="1">
      <alignment horizontal="right" vertical="center"/>
    </xf>
    <xf numFmtId="9" fontId="8" fillId="5" borderId="145" xfId="15" applyNumberFormat="1" applyFont="1" applyFill="1" applyBorder="1" applyAlignment="1">
      <alignment horizontal="right" vertical="center"/>
    </xf>
    <xf numFmtId="9" fontId="8" fillId="5" borderId="147" xfId="15" applyNumberFormat="1" applyFont="1" applyFill="1" applyBorder="1" applyAlignment="1">
      <alignment horizontal="right" vertical="center"/>
    </xf>
    <xf numFmtId="9" fontId="8" fillId="5" borderId="131" xfId="15" applyNumberFormat="1" applyFont="1" applyFill="1" applyBorder="1" applyAlignment="1">
      <alignment horizontal="right" vertical="center"/>
    </xf>
    <xf numFmtId="9" fontId="8" fillId="5" borderId="133" xfId="15" applyNumberFormat="1" applyFont="1" applyFill="1" applyBorder="1" applyAlignment="1">
      <alignment horizontal="right" vertical="center"/>
    </xf>
    <xf numFmtId="9" fontId="8" fillId="5" borderId="138" xfId="15" applyNumberFormat="1" applyFont="1" applyFill="1" applyBorder="1" applyAlignment="1">
      <alignment horizontal="right" vertical="center"/>
    </xf>
    <xf numFmtId="9" fontId="8" fillId="5" borderId="140" xfId="15" applyNumberFormat="1" applyFont="1" applyFill="1" applyBorder="1" applyAlignment="1">
      <alignment horizontal="right" vertical="center"/>
    </xf>
    <xf numFmtId="9" fontId="8" fillId="5" borderId="43" xfId="15" applyNumberFormat="1" applyFont="1" applyFill="1" applyBorder="1" applyAlignment="1">
      <alignment horizontal="right" vertical="center"/>
    </xf>
    <xf numFmtId="9" fontId="8" fillId="5" borderId="79" xfId="15" applyNumberFormat="1" applyFont="1" applyFill="1" applyBorder="1" applyAlignment="1">
      <alignment horizontal="right" vertical="center"/>
    </xf>
    <xf numFmtId="9" fontId="8" fillId="5" borderId="105" xfId="15" applyFont="1" applyFill="1" applyBorder="1" applyAlignment="1">
      <alignment vertical="center"/>
    </xf>
    <xf numFmtId="9" fontId="8" fillId="5" borderId="45" xfId="15" applyFont="1" applyFill="1" applyBorder="1" applyAlignment="1">
      <alignment vertical="center"/>
    </xf>
    <xf numFmtId="9" fontId="8" fillId="5" borderId="143" xfId="15" applyFont="1" applyFill="1" applyBorder="1" applyAlignment="1">
      <alignment vertical="center"/>
    </xf>
    <xf numFmtId="9" fontId="8" fillId="5" borderId="147" xfId="15" applyFont="1" applyFill="1" applyBorder="1" applyAlignment="1">
      <alignment vertical="center"/>
    </xf>
    <xf numFmtId="9" fontId="8" fillId="5" borderId="129" xfId="15" applyFont="1" applyFill="1" applyBorder="1" applyAlignment="1">
      <alignment vertical="center"/>
    </xf>
    <xf numFmtId="9" fontId="8" fillId="5" borderId="133" xfId="15" applyFont="1" applyFill="1" applyBorder="1" applyAlignment="1">
      <alignment vertical="center"/>
    </xf>
    <xf numFmtId="9" fontId="8" fillId="5" borderId="136" xfId="15" applyFont="1" applyFill="1" applyBorder="1" applyAlignment="1">
      <alignment vertical="center"/>
    </xf>
    <xf numFmtId="9" fontId="8" fillId="5" borderId="140" xfId="15" applyFont="1" applyFill="1" applyBorder="1" applyAlignment="1">
      <alignment vertical="center"/>
    </xf>
    <xf numFmtId="9" fontId="8" fillId="5" borderId="161" xfId="15" applyFont="1" applyFill="1" applyBorder="1" applyAlignment="1">
      <alignment vertical="center"/>
    </xf>
    <xf numFmtId="9" fontId="8" fillId="5" borderId="75" xfId="15" applyFont="1" applyFill="1" applyBorder="1" applyAlignment="1">
      <alignment vertical="center"/>
    </xf>
    <xf numFmtId="9" fontId="8" fillId="5" borderId="174" xfId="15" applyFont="1" applyFill="1" applyBorder="1" applyAlignment="1">
      <alignment vertical="center"/>
    </xf>
    <xf numFmtId="9" fontId="8" fillId="5" borderId="173" xfId="15" applyFont="1" applyFill="1" applyBorder="1" applyAlignment="1">
      <alignment vertical="center"/>
    </xf>
    <xf numFmtId="9" fontId="8" fillId="5" borderId="166" xfId="15" applyFont="1" applyFill="1" applyBorder="1" applyAlignment="1">
      <alignment vertical="center"/>
    </xf>
    <xf numFmtId="9" fontId="8" fillId="5" borderId="165" xfId="15" applyFont="1" applyFill="1" applyBorder="1" applyAlignment="1">
      <alignment vertical="center"/>
    </xf>
    <xf numFmtId="176" fontId="8" fillId="5" borderId="91" xfId="15" applyNumberFormat="1" applyFont="1" applyFill="1" applyBorder="1" applyAlignment="1">
      <alignment horizontal="center" vertical="center"/>
    </xf>
    <xf numFmtId="176" fontId="8" fillId="5" borderId="47" xfId="15" applyNumberFormat="1" applyFont="1" applyFill="1" applyBorder="1" applyAlignment="1">
      <alignment horizontal="center" vertical="center"/>
    </xf>
    <xf numFmtId="176" fontId="8" fillId="5" borderId="100" xfId="15" applyNumberFormat="1" applyFont="1" applyFill="1" applyBorder="1" applyAlignment="1">
      <alignment horizontal="center" vertical="center"/>
    </xf>
    <xf numFmtId="3" fontId="3" fillId="5" borderId="57" xfId="0" applyNumberFormat="1" applyFont="1" applyFill="1" applyBorder="1" applyAlignment="1">
      <alignment horizontal="right" vertical="center"/>
    </xf>
    <xf numFmtId="3" fontId="3" fillId="5" borderId="104" xfId="0" applyNumberFormat="1" applyFont="1" applyFill="1" applyBorder="1" applyAlignment="1">
      <alignment horizontal="right" vertical="center"/>
    </xf>
    <xf numFmtId="3" fontId="3" fillId="5" borderId="19" xfId="0" applyNumberFormat="1" applyFont="1" applyFill="1" applyBorder="1" applyAlignment="1">
      <alignment horizontal="right" vertical="center"/>
    </xf>
    <xf numFmtId="3" fontId="3" fillId="5" borderId="103" xfId="0" applyNumberFormat="1" applyFont="1" applyFill="1" applyBorder="1" applyAlignment="1">
      <alignment horizontal="right" vertical="center"/>
    </xf>
    <xf numFmtId="3" fontId="3" fillId="5" borderId="115" xfId="0" applyNumberFormat="1" applyFont="1" applyFill="1" applyBorder="1" applyAlignment="1">
      <alignment horizontal="right" vertical="center"/>
    </xf>
    <xf numFmtId="3" fontId="3" fillId="5" borderId="78" xfId="0" applyNumberFormat="1" applyFont="1" applyFill="1" applyBorder="1" applyAlignment="1">
      <alignment horizontal="right" vertical="center"/>
    </xf>
    <xf numFmtId="3" fontId="3" fillId="5" borderId="17" xfId="0" applyNumberFormat="1" applyFont="1" applyFill="1" applyBorder="1" applyAlignment="1">
      <alignment horizontal="right" vertical="center"/>
    </xf>
    <xf numFmtId="3" fontId="3" fillId="5" borderId="79" xfId="0" applyNumberFormat="1" applyFont="1" applyFill="1" applyBorder="1" applyAlignment="1">
      <alignment horizontal="right" vertical="center"/>
    </xf>
    <xf numFmtId="0" fontId="0" fillId="0" borderId="0" xfId="0" applyFont="1" applyAlignment="1">
      <alignment horizontal="center" vertical="center"/>
    </xf>
    <xf numFmtId="55" fontId="3" fillId="3" borderId="113" xfId="0" applyNumberFormat="1" applyFont="1" applyFill="1" applyBorder="1" applyAlignment="1">
      <alignment horizontal="center" vertical="center"/>
    </xf>
    <xf numFmtId="0" fontId="0" fillId="0" borderId="0" xfId="0" applyFont="1" applyFill="1" applyBorder="1" applyAlignment="1">
      <alignment horizontal="center" vertical="center"/>
    </xf>
    <xf numFmtId="55" fontId="3" fillId="3" borderId="73" xfId="0" applyNumberFormat="1" applyFont="1" applyFill="1" applyBorder="1" applyAlignment="1">
      <alignment horizontal="center" vertical="center"/>
    </xf>
    <xf numFmtId="0" fontId="0" fillId="0" borderId="0" xfId="0" applyFont="1" applyFill="1" applyBorder="1" applyAlignment="1">
      <alignment/>
    </xf>
    <xf numFmtId="55" fontId="3" fillId="3" borderId="74" xfId="0" applyNumberFormat="1" applyFont="1" applyFill="1" applyBorder="1" applyAlignment="1">
      <alignment horizontal="center" vertical="center"/>
    </xf>
    <xf numFmtId="55" fontId="3" fillId="6" borderId="0" xfId="0" applyNumberFormat="1" applyFont="1" applyFill="1" applyBorder="1" applyAlignment="1">
      <alignment horizontal="center" vertical="center"/>
    </xf>
    <xf numFmtId="55" fontId="3" fillId="3" borderId="109" xfId="0" applyNumberFormat="1" applyFont="1" applyFill="1" applyBorder="1" applyAlignment="1">
      <alignment horizontal="center" vertical="center"/>
    </xf>
    <xf numFmtId="0" fontId="3" fillId="6" borderId="10" xfId="0" applyFont="1" applyFill="1" applyBorder="1" applyAlignment="1">
      <alignment horizontal="center" vertical="center"/>
    </xf>
    <xf numFmtId="0" fontId="19" fillId="3" borderId="36" xfId="0" applyFont="1" applyFill="1" applyBorder="1" applyAlignment="1">
      <alignment horizontal="center" vertical="center"/>
    </xf>
    <xf numFmtId="0" fontId="3" fillId="0" borderId="0" xfId="0" applyFont="1" applyFill="1" applyBorder="1" applyAlignment="1">
      <alignment horizontal="center" vertical="center"/>
    </xf>
    <xf numFmtId="0" fontId="19" fillId="3" borderId="168" xfId="0" applyFont="1" applyFill="1" applyBorder="1" applyAlignment="1">
      <alignment horizontal="center" vertical="center"/>
    </xf>
    <xf numFmtId="1" fontId="3" fillId="0" borderId="0" xfId="0" applyNumberFormat="1" applyFont="1" applyFill="1" applyBorder="1" applyAlignment="1">
      <alignment horizontal="right" vertical="center"/>
    </xf>
    <xf numFmtId="9" fontId="3" fillId="6" borderId="11" xfId="15" applyFont="1" applyFill="1" applyBorder="1" applyAlignment="1">
      <alignment horizontal="center" vertical="center"/>
    </xf>
    <xf numFmtId="9" fontId="3" fillId="3" borderId="38" xfId="15" applyFont="1" applyFill="1" applyBorder="1" applyAlignment="1">
      <alignment horizontal="center" vertical="center"/>
    </xf>
    <xf numFmtId="38" fontId="3" fillId="0" borderId="0" xfId="17" applyFont="1" applyFill="1" applyBorder="1" applyAlignment="1">
      <alignment horizontal="right" vertical="center"/>
    </xf>
    <xf numFmtId="9" fontId="3" fillId="6" borderId="9" xfId="15" applyFont="1" applyFill="1" applyBorder="1" applyAlignment="1">
      <alignment horizontal="center" vertical="center"/>
    </xf>
    <xf numFmtId="9" fontId="3" fillId="6" borderId="42" xfId="15" applyFont="1" applyFill="1" applyBorder="1" applyAlignment="1">
      <alignment horizontal="center" vertical="center"/>
    </xf>
    <xf numFmtId="0" fontId="0" fillId="0" borderId="0" xfId="0" applyFont="1" applyAlignment="1">
      <alignment horizontal="center"/>
    </xf>
    <xf numFmtId="0" fontId="0" fillId="0" borderId="0" xfId="0" applyFont="1" applyBorder="1" applyAlignment="1">
      <alignment horizontal="right"/>
    </xf>
    <xf numFmtId="9" fontId="3" fillId="6" borderId="179" xfId="15" applyFont="1" applyFill="1" applyBorder="1" applyAlignment="1">
      <alignment horizontal="center" vertical="center"/>
    </xf>
    <xf numFmtId="9" fontId="3" fillId="3" borderId="42" xfId="15" applyFont="1" applyFill="1" applyBorder="1" applyAlignment="1">
      <alignment horizontal="center" vertical="center"/>
    </xf>
    <xf numFmtId="9" fontId="3" fillId="3" borderId="22" xfId="15" applyFont="1" applyFill="1" applyBorder="1" applyAlignment="1">
      <alignment horizontal="center" vertical="center"/>
    </xf>
    <xf numFmtId="9" fontId="3" fillId="3" borderId="108" xfId="15" applyFont="1" applyFill="1" applyBorder="1" applyAlignment="1">
      <alignment horizontal="center" vertical="center"/>
    </xf>
    <xf numFmtId="176" fontId="8" fillId="2" borderId="100" xfId="15" applyNumberFormat="1" applyFont="1" applyFill="1" applyBorder="1" applyAlignment="1">
      <alignment horizontal="right" vertical="center"/>
    </xf>
    <xf numFmtId="176" fontId="8" fillId="2" borderId="72" xfId="15" applyNumberFormat="1" applyFont="1" applyFill="1" applyBorder="1" applyAlignment="1">
      <alignment horizontal="right" vertical="center"/>
    </xf>
    <xf numFmtId="176" fontId="8" fillId="2" borderId="117" xfId="15" applyNumberFormat="1" applyFont="1" applyFill="1" applyBorder="1" applyAlignment="1">
      <alignment horizontal="right" vertical="center"/>
    </xf>
    <xf numFmtId="176" fontId="8" fillId="2" borderId="101" xfId="15" applyNumberFormat="1" applyFont="1" applyFill="1" applyBorder="1" applyAlignment="1">
      <alignment horizontal="right" vertical="center"/>
    </xf>
    <xf numFmtId="176" fontId="8" fillId="2" borderId="33" xfId="15" applyNumberFormat="1" applyFont="1" applyFill="1" applyBorder="1" applyAlignment="1">
      <alignment/>
    </xf>
    <xf numFmtId="176" fontId="8" fillId="2" borderId="76" xfId="15" applyNumberFormat="1" applyFont="1" applyFill="1" applyBorder="1" applyAlignment="1">
      <alignment/>
    </xf>
    <xf numFmtId="176" fontId="8" fillId="2" borderId="77" xfId="15" applyNumberFormat="1" applyFont="1" applyFill="1" applyBorder="1" applyAlignment="1">
      <alignment/>
    </xf>
    <xf numFmtId="176" fontId="8" fillId="2" borderId="42" xfId="15" applyNumberFormat="1" applyFont="1" applyFill="1" applyBorder="1" applyAlignment="1">
      <alignment/>
    </xf>
    <xf numFmtId="3" fontId="3" fillId="5" borderId="127" xfId="17" applyNumberFormat="1" applyFont="1" applyFill="1" applyBorder="1" applyAlignment="1">
      <alignment horizontal="right" vertical="center"/>
    </xf>
    <xf numFmtId="3" fontId="3" fillId="5" borderId="56" xfId="17" applyNumberFormat="1" applyFont="1" applyFill="1" applyBorder="1" applyAlignment="1">
      <alignment horizontal="right" vertical="center"/>
    </xf>
    <xf numFmtId="3" fontId="3" fillId="5" borderId="153" xfId="17" applyNumberFormat="1" applyFont="1" applyFill="1" applyBorder="1" applyAlignment="1">
      <alignment horizontal="right" vertical="center"/>
    </xf>
    <xf numFmtId="3" fontId="3" fillId="5" borderId="151" xfId="17" applyNumberFormat="1" applyFont="1" applyFill="1" applyBorder="1" applyAlignment="1">
      <alignment horizontal="right" vertical="center"/>
    </xf>
    <xf numFmtId="3" fontId="3" fillId="5" borderId="152" xfId="17" applyNumberFormat="1" applyFont="1" applyFill="1" applyBorder="1" applyAlignment="1">
      <alignment horizontal="right" vertical="center"/>
    </xf>
    <xf numFmtId="3" fontId="3" fillId="5" borderId="124" xfId="17" applyNumberFormat="1" applyFont="1" applyFill="1" applyBorder="1" applyAlignment="1">
      <alignment horizontal="right" vertical="center"/>
    </xf>
    <xf numFmtId="3" fontId="3" fillId="5" borderId="33" xfId="17" applyNumberFormat="1" applyFont="1" applyFill="1" applyBorder="1" applyAlignment="1">
      <alignment horizontal="right" vertical="center"/>
    </xf>
    <xf numFmtId="176" fontId="8" fillId="5" borderId="118" xfId="15" applyNumberFormat="1" applyFont="1" applyFill="1" applyBorder="1" applyAlignment="1">
      <alignment horizontal="center" vertical="center"/>
    </xf>
    <xf numFmtId="176" fontId="8" fillId="5" borderId="124" xfId="15" applyNumberFormat="1" applyFont="1" applyFill="1" applyBorder="1" applyAlignment="1">
      <alignment horizontal="center" vertical="center"/>
    </xf>
    <xf numFmtId="176" fontId="8" fillId="5" borderId="122" xfId="15" applyNumberFormat="1" applyFont="1" applyFill="1" applyBorder="1" applyAlignment="1">
      <alignment horizontal="center" vertical="center"/>
    </xf>
    <xf numFmtId="3" fontId="3" fillId="6" borderId="8" xfId="17" applyNumberFormat="1" applyFont="1" applyFill="1" applyBorder="1" applyAlignment="1">
      <alignment vertical="center"/>
    </xf>
    <xf numFmtId="3" fontId="3" fillId="6" borderId="56" xfId="17" applyNumberFormat="1" applyFont="1" applyFill="1" applyBorder="1" applyAlignment="1">
      <alignment vertical="center"/>
    </xf>
    <xf numFmtId="3" fontId="3" fillId="6" borderId="17" xfId="17" applyNumberFormat="1" applyFont="1" applyFill="1" applyBorder="1" applyAlignment="1">
      <alignment vertical="center"/>
    </xf>
    <xf numFmtId="3" fontId="3" fillId="6" borderId="8" xfId="0" applyNumberFormat="1" applyFont="1" applyFill="1" applyBorder="1" applyAlignment="1">
      <alignment vertical="center"/>
    </xf>
    <xf numFmtId="3" fontId="3" fillId="6" borderId="56" xfId="0" applyNumberFormat="1" applyFont="1" applyFill="1" applyBorder="1" applyAlignment="1">
      <alignment vertical="center"/>
    </xf>
    <xf numFmtId="3" fontId="3" fillId="6" borderId="17" xfId="0" applyNumberFormat="1" applyFont="1" applyFill="1" applyBorder="1" applyAlignment="1">
      <alignment vertical="center"/>
    </xf>
    <xf numFmtId="38" fontId="3" fillId="6" borderId="33" xfId="17" applyFont="1" applyFill="1" applyBorder="1" applyAlignment="1">
      <alignment horizontal="right" vertical="center"/>
    </xf>
    <xf numFmtId="176" fontId="3" fillId="5" borderId="51" xfId="15" applyNumberFormat="1" applyFont="1" applyFill="1" applyBorder="1" applyAlignment="1">
      <alignment horizontal="right" vertical="center"/>
    </xf>
    <xf numFmtId="176" fontId="8" fillId="5" borderId="19" xfId="15" applyNumberFormat="1" applyFont="1" applyFill="1" applyBorder="1" applyAlignment="1">
      <alignment horizontal="right" vertical="center"/>
    </xf>
    <xf numFmtId="176" fontId="8" fillId="5" borderId="180" xfId="15" applyNumberFormat="1" applyFont="1" applyFill="1" applyBorder="1" applyAlignment="1">
      <alignment horizontal="right" vertical="center"/>
    </xf>
    <xf numFmtId="176" fontId="8" fillId="5" borderId="181" xfId="15" applyNumberFormat="1" applyFont="1" applyFill="1" applyBorder="1" applyAlignment="1">
      <alignment horizontal="right" vertical="center"/>
    </xf>
    <xf numFmtId="176" fontId="8" fillId="2" borderId="152" xfId="15" applyNumberFormat="1" applyFont="1" applyFill="1" applyBorder="1" applyAlignment="1">
      <alignment horizontal="center" vertical="center"/>
    </xf>
    <xf numFmtId="176" fontId="8" fillId="2" borderId="77" xfId="15" applyNumberFormat="1" applyFont="1" applyFill="1" applyBorder="1" applyAlignment="1">
      <alignment horizontal="center" vertical="center"/>
    </xf>
    <xf numFmtId="3" fontId="3" fillId="6" borderId="57" xfId="17" applyNumberFormat="1" applyFont="1" applyFill="1" applyBorder="1" applyAlignment="1">
      <alignment horizontal="right" vertical="center"/>
    </xf>
    <xf numFmtId="3" fontId="3" fillId="6" borderId="19" xfId="17" applyNumberFormat="1" applyFont="1" applyFill="1" applyBorder="1" applyAlignment="1">
      <alignment horizontal="right" vertical="center"/>
    </xf>
    <xf numFmtId="3" fontId="3" fillId="6" borderId="58" xfId="17" applyNumberFormat="1" applyFont="1" applyFill="1" applyBorder="1" applyAlignment="1">
      <alignment horizontal="right" vertical="center"/>
    </xf>
    <xf numFmtId="3" fontId="3" fillId="6" borderId="115" xfId="17" applyNumberFormat="1" applyFont="1" applyFill="1" applyBorder="1" applyAlignment="1">
      <alignment horizontal="right" vertical="center"/>
    </xf>
    <xf numFmtId="3" fontId="3" fillId="6" borderId="17" xfId="17" applyNumberFormat="1" applyFont="1" applyFill="1" applyBorder="1" applyAlignment="1">
      <alignment horizontal="right" vertical="center"/>
    </xf>
    <xf numFmtId="9" fontId="8" fillId="6" borderId="48" xfId="15" applyFont="1" applyFill="1" applyBorder="1" applyAlignment="1">
      <alignment horizontal="right" vertical="center"/>
    </xf>
    <xf numFmtId="176" fontId="8" fillId="2" borderId="80" xfId="15" applyNumberFormat="1" applyFont="1" applyFill="1" applyBorder="1" applyAlignment="1">
      <alignment horizontal="center" vertical="center"/>
    </xf>
    <xf numFmtId="207" fontId="3" fillId="3" borderId="15" xfId="0" applyNumberFormat="1" applyFont="1" applyFill="1" applyBorder="1" applyAlignment="1">
      <alignment horizontal="right" vertical="center"/>
    </xf>
    <xf numFmtId="207" fontId="3" fillId="3" borderId="17" xfId="0" applyNumberFormat="1" applyFont="1" applyFill="1" applyBorder="1" applyAlignment="1">
      <alignment horizontal="right" vertical="center"/>
    </xf>
    <xf numFmtId="3" fontId="3" fillId="2" borderId="113" xfId="0" applyNumberFormat="1" applyFont="1" applyFill="1" applyBorder="1" applyAlignment="1">
      <alignment horizontal="center" vertical="center"/>
    </xf>
    <xf numFmtId="3" fontId="3" fillId="5" borderId="143" xfId="17" applyNumberFormat="1" applyFont="1" applyFill="1" applyBorder="1" applyAlignment="1">
      <alignment vertical="center"/>
    </xf>
    <xf numFmtId="3" fontId="3" fillId="5" borderId="129" xfId="17" applyNumberFormat="1" applyFont="1" applyFill="1" applyBorder="1" applyAlignment="1">
      <alignment vertical="center"/>
    </xf>
    <xf numFmtId="3" fontId="3" fillId="5" borderId="136" xfId="17" applyNumberFormat="1" applyFont="1" applyFill="1" applyBorder="1" applyAlignment="1">
      <alignment vertical="center"/>
    </xf>
    <xf numFmtId="176" fontId="8" fillId="5" borderId="157" xfId="15" applyNumberFormat="1" applyFont="1" applyFill="1" applyBorder="1" applyAlignment="1">
      <alignment horizontal="right" vertical="center"/>
    </xf>
    <xf numFmtId="176" fontId="8" fillId="5" borderId="155" xfId="15" applyNumberFormat="1" applyFont="1" applyFill="1" applyBorder="1" applyAlignment="1">
      <alignment horizontal="right" vertical="center"/>
    </xf>
    <xf numFmtId="176" fontId="8" fillId="5" borderId="156" xfId="15" applyNumberFormat="1" applyFont="1" applyFill="1" applyBorder="1" applyAlignment="1">
      <alignment horizontal="right" vertical="center"/>
    </xf>
    <xf numFmtId="176" fontId="8" fillId="5" borderId="157" xfId="15" applyNumberFormat="1" applyFont="1" applyFill="1" applyBorder="1" applyAlignment="1">
      <alignment vertical="center"/>
    </xf>
    <xf numFmtId="176" fontId="8" fillId="5" borderId="155" xfId="15" applyNumberFormat="1" applyFont="1" applyFill="1" applyBorder="1" applyAlignment="1">
      <alignment vertical="center"/>
    </xf>
    <xf numFmtId="3" fontId="3" fillId="5" borderId="143" xfId="0" applyNumberFormat="1" applyFont="1" applyFill="1" applyBorder="1" applyAlignment="1">
      <alignment vertical="center"/>
    </xf>
    <xf numFmtId="3" fontId="3" fillId="5" borderId="129" xfId="0" applyNumberFormat="1" applyFont="1" applyFill="1" applyBorder="1" applyAlignment="1">
      <alignment vertical="center"/>
    </xf>
    <xf numFmtId="3" fontId="3" fillId="5" borderId="136" xfId="0" applyNumberFormat="1" applyFont="1" applyFill="1" applyBorder="1" applyAlignment="1">
      <alignment vertical="center"/>
    </xf>
    <xf numFmtId="176" fontId="8" fillId="5" borderId="151" xfId="15" applyNumberFormat="1" applyFont="1" applyFill="1" applyBorder="1" applyAlignment="1">
      <alignment horizontal="center" vertical="center"/>
    </xf>
    <xf numFmtId="176" fontId="8" fillId="5" borderId="151" xfId="15" applyNumberFormat="1" applyFont="1" applyFill="1" applyBorder="1" applyAlignment="1">
      <alignment vertical="center"/>
    </xf>
    <xf numFmtId="176" fontId="8" fillId="5" borderId="136" xfId="15" applyNumberFormat="1" applyFont="1" applyFill="1" applyBorder="1" applyAlignment="1">
      <alignment vertical="center"/>
    </xf>
    <xf numFmtId="176" fontId="8" fillId="5" borderId="152" xfId="15" applyNumberFormat="1" applyFont="1" applyFill="1" applyBorder="1" applyAlignment="1">
      <alignment horizontal="center" vertical="center"/>
    </xf>
    <xf numFmtId="38" fontId="3" fillId="5" borderId="153" xfId="17" applyFont="1" applyFill="1" applyBorder="1" applyAlignment="1">
      <alignment horizontal="right" vertical="center"/>
    </xf>
    <xf numFmtId="38" fontId="3" fillId="5" borderId="151" xfId="17" applyFont="1" applyFill="1" applyBorder="1" applyAlignment="1">
      <alignment horizontal="right" vertical="center"/>
    </xf>
    <xf numFmtId="38" fontId="3" fillId="5" borderId="152" xfId="17" applyFont="1" applyFill="1" applyBorder="1" applyAlignment="1">
      <alignment horizontal="right" vertical="center"/>
    </xf>
    <xf numFmtId="9" fontId="8" fillId="5" borderId="153" xfId="15" applyNumberFormat="1" applyFont="1" applyFill="1" applyBorder="1" applyAlignment="1">
      <alignment horizontal="right" vertical="center"/>
    </xf>
    <xf numFmtId="9" fontId="8" fillId="5" borderId="151" xfId="15" applyNumberFormat="1" applyFont="1" applyFill="1" applyBorder="1" applyAlignment="1">
      <alignment horizontal="right" vertical="center"/>
    </xf>
    <xf numFmtId="9" fontId="8" fillId="5" borderId="152" xfId="15" applyNumberFormat="1" applyFont="1" applyFill="1" applyBorder="1" applyAlignment="1">
      <alignment horizontal="right" vertical="center"/>
    </xf>
    <xf numFmtId="176" fontId="8" fillId="5" borderId="152" xfId="15" applyNumberFormat="1" applyFont="1" applyFill="1" applyBorder="1" applyAlignment="1" quotePrefix="1">
      <alignment horizontal="right" vertical="center"/>
    </xf>
    <xf numFmtId="0" fontId="0" fillId="0" borderId="27" xfId="0" applyFont="1" applyFill="1" applyBorder="1" applyAlignment="1">
      <alignment/>
    </xf>
    <xf numFmtId="176" fontId="0" fillId="0" borderId="0" xfId="0" applyNumberFormat="1" applyFont="1" applyFill="1" applyAlignment="1">
      <alignment horizontal="right" vertical="center"/>
    </xf>
    <xf numFmtId="0" fontId="3" fillId="3" borderId="48"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65" xfId="0" applyFont="1" applyFill="1" applyBorder="1" applyAlignment="1">
      <alignment horizontal="center" vertical="center"/>
    </xf>
    <xf numFmtId="3" fontId="3" fillId="6" borderId="54" xfId="17" applyNumberFormat="1" applyFont="1" applyFill="1" applyBorder="1" applyAlignment="1">
      <alignment horizontal="right" vertical="center"/>
    </xf>
    <xf numFmtId="0" fontId="3" fillId="6" borderId="36" xfId="0" applyFont="1" applyFill="1" applyBorder="1" applyAlignment="1">
      <alignment horizontal="center" vertical="center"/>
    </xf>
    <xf numFmtId="3" fontId="3" fillId="6" borderId="75" xfId="17" applyNumberFormat="1" applyFont="1" applyFill="1" applyBorder="1" applyAlignment="1">
      <alignment vertical="center"/>
    </xf>
    <xf numFmtId="3" fontId="3" fillId="6" borderId="107" xfId="17" applyNumberFormat="1" applyFont="1" applyFill="1" applyBorder="1" applyAlignment="1">
      <alignment vertical="center"/>
    </xf>
    <xf numFmtId="3" fontId="3" fillId="6" borderId="108" xfId="17" applyNumberFormat="1" applyFont="1" applyFill="1" applyBorder="1" applyAlignment="1">
      <alignment vertical="center"/>
    </xf>
    <xf numFmtId="3" fontId="3" fillId="6" borderId="109" xfId="17" applyNumberFormat="1" applyFont="1" applyFill="1" applyBorder="1" applyAlignment="1">
      <alignment vertical="center"/>
    </xf>
    <xf numFmtId="3" fontId="3" fillId="6" borderId="9" xfId="17" applyNumberFormat="1" applyFont="1" applyFill="1" applyBorder="1" applyAlignment="1">
      <alignment vertical="center"/>
    </xf>
    <xf numFmtId="3" fontId="3" fillId="6" borderId="45" xfId="17" applyNumberFormat="1" applyFont="1" applyFill="1" applyBorder="1" applyAlignment="1">
      <alignment vertical="center"/>
    </xf>
    <xf numFmtId="3" fontId="3" fillId="6" borderId="39" xfId="17" applyNumberFormat="1" applyFont="1" applyFill="1" applyBorder="1" applyAlignment="1">
      <alignment vertical="center"/>
    </xf>
    <xf numFmtId="3" fontId="3" fillId="6" borderId="102" xfId="17" applyNumberFormat="1" applyFont="1" applyFill="1" applyBorder="1" applyAlignment="1">
      <alignment vertical="center"/>
    </xf>
    <xf numFmtId="3" fontId="3" fillId="6" borderId="85" xfId="17" applyNumberFormat="1" applyFont="1" applyFill="1" applyBorder="1" applyAlignment="1">
      <alignment vertical="center"/>
    </xf>
    <xf numFmtId="3" fontId="3" fillId="6" borderId="14" xfId="17" applyNumberFormat="1" applyFont="1" applyFill="1" applyBorder="1" applyAlignment="1">
      <alignment vertical="center"/>
    </xf>
    <xf numFmtId="3" fontId="3" fillId="6" borderId="143" xfId="17" applyNumberFormat="1" applyFont="1" applyFill="1" applyBorder="1" applyAlignment="1">
      <alignment vertical="center"/>
    </xf>
    <xf numFmtId="3" fontId="3" fillId="6" borderId="147" xfId="17" applyNumberFormat="1" applyFont="1" applyFill="1" applyBorder="1" applyAlignment="1">
      <alignment vertical="center"/>
    </xf>
    <xf numFmtId="3" fontId="3" fillId="6" borderId="145" xfId="17" applyNumberFormat="1" applyFont="1" applyFill="1" applyBorder="1" applyAlignment="1">
      <alignment vertical="center"/>
    </xf>
    <xf numFmtId="3" fontId="3" fillId="6" borderId="148" xfId="17" applyNumberFormat="1" applyFont="1" applyFill="1" applyBorder="1" applyAlignment="1">
      <alignment vertical="center"/>
    </xf>
    <xf numFmtId="3" fontId="3" fillId="6" borderId="149" xfId="17" applyNumberFormat="1" applyFont="1" applyFill="1" applyBorder="1" applyAlignment="1">
      <alignment vertical="center"/>
    </xf>
    <xf numFmtId="3" fontId="3" fillId="6" borderId="144" xfId="17" applyNumberFormat="1" applyFont="1" applyFill="1" applyBorder="1" applyAlignment="1">
      <alignment vertical="center"/>
    </xf>
    <xf numFmtId="3" fontId="3" fillId="6" borderId="129" xfId="17" applyNumberFormat="1" applyFont="1" applyFill="1" applyBorder="1" applyAlignment="1">
      <alignment vertical="center"/>
    </xf>
    <xf numFmtId="3" fontId="3" fillId="6" borderId="133" xfId="17" applyNumberFormat="1" applyFont="1" applyFill="1" applyBorder="1" applyAlignment="1">
      <alignment vertical="center"/>
    </xf>
    <xf numFmtId="3" fontId="3" fillId="6" borderId="131" xfId="17" applyNumberFormat="1" applyFont="1" applyFill="1" applyBorder="1" applyAlignment="1">
      <alignment vertical="center"/>
    </xf>
    <xf numFmtId="3" fontId="3" fillId="6" borderId="134" xfId="17" applyNumberFormat="1" applyFont="1" applyFill="1" applyBorder="1" applyAlignment="1">
      <alignment vertical="center"/>
    </xf>
    <xf numFmtId="3" fontId="3" fillId="6" borderId="135" xfId="17" applyNumberFormat="1" applyFont="1" applyFill="1" applyBorder="1" applyAlignment="1">
      <alignment vertical="center"/>
    </xf>
    <xf numFmtId="3" fontId="3" fillId="6" borderId="130" xfId="17" applyNumberFormat="1" applyFont="1" applyFill="1" applyBorder="1" applyAlignment="1">
      <alignment vertical="center"/>
    </xf>
    <xf numFmtId="3" fontId="3" fillId="6" borderId="136" xfId="17" applyNumberFormat="1" applyFont="1" applyFill="1" applyBorder="1" applyAlignment="1">
      <alignment vertical="center"/>
    </xf>
    <xf numFmtId="3" fontId="3" fillId="6" borderId="140" xfId="17" applyNumberFormat="1" applyFont="1" applyFill="1" applyBorder="1" applyAlignment="1">
      <alignment vertical="center"/>
    </xf>
    <xf numFmtId="3" fontId="3" fillId="6" borderId="138" xfId="17" applyNumberFormat="1" applyFont="1" applyFill="1" applyBorder="1" applyAlignment="1">
      <alignment vertical="center"/>
    </xf>
    <xf numFmtId="3" fontId="3" fillId="6" borderId="141" xfId="17" applyNumberFormat="1" applyFont="1" applyFill="1" applyBorder="1" applyAlignment="1">
      <alignment vertical="center"/>
    </xf>
    <xf numFmtId="3" fontId="3" fillId="6" borderId="142" xfId="17" applyNumberFormat="1" applyFont="1" applyFill="1" applyBorder="1" applyAlignment="1">
      <alignment vertical="center"/>
    </xf>
    <xf numFmtId="3" fontId="3" fillId="6" borderId="137" xfId="17" applyNumberFormat="1" applyFont="1" applyFill="1" applyBorder="1" applyAlignment="1">
      <alignment vertical="center"/>
    </xf>
    <xf numFmtId="3" fontId="3" fillId="6" borderId="79" xfId="17" applyNumberFormat="1" applyFont="1" applyFill="1" applyBorder="1" applyAlignment="1">
      <alignment vertical="center"/>
    </xf>
    <xf numFmtId="3" fontId="3" fillId="6" borderId="43" xfId="17" applyNumberFormat="1" applyFont="1" applyFill="1" applyBorder="1" applyAlignment="1">
      <alignment vertical="center"/>
    </xf>
    <xf numFmtId="3" fontId="3" fillId="6" borderId="110" xfId="17" applyNumberFormat="1" applyFont="1" applyFill="1" applyBorder="1" applyAlignment="1">
      <alignment vertical="center"/>
    </xf>
    <xf numFmtId="3" fontId="3" fillId="6" borderId="44" xfId="17" applyNumberFormat="1" applyFont="1" applyFill="1" applyBorder="1" applyAlignment="1">
      <alignment vertical="center"/>
    </xf>
    <xf numFmtId="3" fontId="3" fillId="6" borderId="20" xfId="17" applyNumberFormat="1" applyFont="1" applyFill="1" applyBorder="1" applyAlignment="1">
      <alignment vertical="center"/>
    </xf>
    <xf numFmtId="3" fontId="3" fillId="6" borderId="6" xfId="0" applyNumberFormat="1" applyFont="1" applyFill="1" applyBorder="1" applyAlignment="1">
      <alignment vertical="center"/>
    </xf>
    <xf numFmtId="3" fontId="3" fillId="6" borderId="111" xfId="0" applyNumberFormat="1" applyFont="1" applyFill="1" applyBorder="1" applyAlignment="1">
      <alignment vertical="center"/>
    </xf>
    <xf numFmtId="3" fontId="3" fillId="6" borderId="112" xfId="0" applyNumberFormat="1" applyFont="1" applyFill="1" applyBorder="1" applyAlignment="1">
      <alignment vertical="center"/>
    </xf>
    <xf numFmtId="3" fontId="3" fillId="6" borderId="113" xfId="0" applyNumberFormat="1" applyFont="1" applyFill="1" applyBorder="1" applyAlignment="1">
      <alignment vertical="center"/>
    </xf>
    <xf numFmtId="176" fontId="3" fillId="6" borderId="35" xfId="15" applyNumberFormat="1" applyFont="1" applyFill="1" applyBorder="1" applyAlignment="1">
      <alignment horizontal="right" vertical="center"/>
    </xf>
    <xf numFmtId="176" fontId="3" fillId="6" borderId="40" xfId="15" applyNumberFormat="1" applyFont="1" applyFill="1" applyBorder="1" applyAlignment="1">
      <alignment horizontal="right" vertical="center"/>
    </xf>
    <xf numFmtId="176" fontId="3" fillId="6" borderId="70" xfId="15" applyNumberFormat="1" applyFont="1" applyFill="1" applyBorder="1" applyAlignment="1">
      <alignment horizontal="right" vertical="center"/>
    </xf>
    <xf numFmtId="176" fontId="3" fillId="6" borderId="69" xfId="15" applyNumberFormat="1" applyFont="1" applyFill="1" applyBorder="1" applyAlignment="1">
      <alignment horizontal="right" vertical="center"/>
    </xf>
    <xf numFmtId="0" fontId="3" fillId="6" borderId="78" xfId="0" applyFont="1" applyFill="1" applyBorder="1" applyAlignment="1">
      <alignment horizontal="center" vertical="center"/>
    </xf>
    <xf numFmtId="176" fontId="8" fillId="6" borderId="159" xfId="15" applyNumberFormat="1" applyFont="1" applyFill="1" applyBorder="1" applyAlignment="1">
      <alignment horizontal="right" vertical="center"/>
    </xf>
    <xf numFmtId="176" fontId="8" fillId="6" borderId="158" xfId="15" applyNumberFormat="1" applyFont="1" applyFill="1" applyBorder="1" applyAlignment="1">
      <alignment horizontal="right" vertical="center"/>
    </xf>
    <xf numFmtId="176" fontId="8" fillId="6" borderId="80" xfId="15" applyNumberFormat="1" applyFont="1" applyFill="1" applyBorder="1" applyAlignment="1">
      <alignment horizontal="right" vertical="center"/>
    </xf>
    <xf numFmtId="0" fontId="3" fillId="3" borderId="7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182" xfId="0" applyFont="1" applyFill="1" applyBorder="1" applyAlignment="1">
      <alignment horizontal="center" vertical="center"/>
    </xf>
    <xf numFmtId="0" fontId="3" fillId="6" borderId="59" xfId="0" applyFont="1" applyFill="1" applyBorder="1" applyAlignment="1">
      <alignment horizontal="center" vertical="center"/>
    </xf>
    <xf numFmtId="3" fontId="3" fillId="6" borderId="111" xfId="17" applyNumberFormat="1" applyFont="1" applyFill="1" applyBorder="1" applyAlignment="1">
      <alignment vertical="center"/>
    </xf>
    <xf numFmtId="3" fontId="3" fillId="6" borderId="0" xfId="17" applyNumberFormat="1" applyFont="1" applyFill="1" applyBorder="1" applyAlignment="1">
      <alignment vertical="center"/>
    </xf>
    <xf numFmtId="3" fontId="3" fillId="6" borderId="81" xfId="17" applyNumberFormat="1" applyFont="1" applyFill="1" applyBorder="1" applyAlignment="1">
      <alignment vertical="center"/>
    </xf>
    <xf numFmtId="3" fontId="3" fillId="6" borderId="146" xfId="17" applyNumberFormat="1" applyFont="1" applyFill="1" applyBorder="1" applyAlignment="1">
      <alignment vertical="center"/>
    </xf>
    <xf numFmtId="3" fontId="3" fillId="6" borderId="132" xfId="17" applyNumberFormat="1" applyFont="1" applyFill="1" applyBorder="1" applyAlignment="1">
      <alignment vertical="center"/>
    </xf>
    <xf numFmtId="3" fontId="3" fillId="6" borderId="139" xfId="17" applyNumberFormat="1" applyFont="1" applyFill="1" applyBorder="1" applyAlignment="1">
      <alignment vertical="center"/>
    </xf>
    <xf numFmtId="3" fontId="3" fillId="6" borderId="18" xfId="17" applyNumberFormat="1" applyFont="1" applyFill="1" applyBorder="1" applyAlignment="1">
      <alignment vertical="center"/>
    </xf>
    <xf numFmtId="3" fontId="3" fillId="6" borderId="6" xfId="0" applyNumberFormat="1" applyFont="1" applyFill="1" applyBorder="1" applyAlignment="1">
      <alignment horizontal="right" vertical="center"/>
    </xf>
    <xf numFmtId="3" fontId="3" fillId="6" borderId="111" xfId="0" applyNumberFormat="1" applyFont="1" applyFill="1" applyBorder="1" applyAlignment="1">
      <alignment horizontal="right" vertical="center"/>
    </xf>
    <xf numFmtId="3" fontId="3" fillId="6" borderId="21" xfId="0" applyNumberFormat="1" applyFont="1" applyFill="1" applyBorder="1" applyAlignment="1">
      <alignment horizontal="right" vertical="center"/>
    </xf>
    <xf numFmtId="3" fontId="3" fillId="6" borderId="73" xfId="0" applyNumberFormat="1" applyFont="1" applyFill="1" applyBorder="1" applyAlignment="1">
      <alignment horizontal="right" vertical="center"/>
    </xf>
    <xf numFmtId="3" fontId="3" fillId="6" borderId="73" xfId="0" applyNumberFormat="1" applyFont="1" applyFill="1" applyBorder="1" applyAlignment="1">
      <alignment vertical="center"/>
    </xf>
    <xf numFmtId="3" fontId="3" fillId="6" borderId="7" xfId="0" applyNumberFormat="1" applyFont="1" applyFill="1" applyBorder="1" applyAlignment="1">
      <alignment vertical="center"/>
    </xf>
    <xf numFmtId="176" fontId="8" fillId="6" borderId="159" xfId="15" applyNumberFormat="1" applyFont="1" applyFill="1" applyBorder="1" applyAlignment="1">
      <alignment vertical="center"/>
    </xf>
    <xf numFmtId="176" fontId="8" fillId="6" borderId="158" xfId="15" applyNumberFormat="1" applyFont="1" applyFill="1" applyBorder="1" applyAlignment="1">
      <alignment vertical="center"/>
    </xf>
    <xf numFmtId="176" fontId="8" fillId="6" borderId="80" xfId="15" applyNumberFormat="1" applyFont="1" applyFill="1" applyBorder="1" applyAlignment="1">
      <alignment vertical="center"/>
    </xf>
    <xf numFmtId="186" fontId="3" fillId="3" borderId="17" xfId="0" applyNumberFormat="1" applyFont="1" applyFill="1" applyBorder="1" applyAlignment="1">
      <alignment vertical="center"/>
    </xf>
    <xf numFmtId="3" fontId="3" fillId="6" borderId="75" xfId="0" applyNumberFormat="1" applyFont="1" applyFill="1" applyBorder="1" applyAlignment="1">
      <alignment vertical="center"/>
    </xf>
    <xf numFmtId="3" fontId="3" fillId="6" borderId="107" xfId="0" applyNumberFormat="1" applyFont="1" applyFill="1" applyBorder="1" applyAlignment="1">
      <alignment vertical="center"/>
    </xf>
    <xf numFmtId="3" fontId="3" fillId="6" borderId="108" xfId="0" applyNumberFormat="1" applyFont="1" applyFill="1" applyBorder="1" applyAlignment="1">
      <alignment vertical="center"/>
    </xf>
    <xf numFmtId="3" fontId="3" fillId="6" borderId="109" xfId="0" applyNumberFormat="1" applyFont="1" applyFill="1" applyBorder="1" applyAlignment="1">
      <alignment vertical="center"/>
    </xf>
    <xf numFmtId="3" fontId="3" fillId="6" borderId="9" xfId="0" applyNumberFormat="1" applyFont="1" applyFill="1" applyBorder="1" applyAlignment="1">
      <alignment vertical="center"/>
    </xf>
    <xf numFmtId="3" fontId="3" fillId="6" borderId="45" xfId="0" applyNumberFormat="1" applyFont="1" applyFill="1" applyBorder="1" applyAlignment="1">
      <alignment vertical="center"/>
    </xf>
    <xf numFmtId="3" fontId="3" fillId="6" borderId="39" xfId="0" applyNumberFormat="1" applyFont="1" applyFill="1" applyBorder="1" applyAlignment="1">
      <alignment vertical="center"/>
    </xf>
    <xf numFmtId="3" fontId="3" fillId="6" borderId="102" xfId="0" applyNumberFormat="1" applyFont="1" applyFill="1" applyBorder="1" applyAlignment="1">
      <alignment vertical="center"/>
    </xf>
    <xf numFmtId="3" fontId="3" fillId="6" borderId="85" xfId="0" applyNumberFormat="1" applyFont="1" applyFill="1" applyBorder="1" applyAlignment="1">
      <alignment vertical="center"/>
    </xf>
    <xf numFmtId="3" fontId="3" fillId="6" borderId="14" xfId="0" applyNumberFormat="1" applyFont="1" applyFill="1" applyBorder="1" applyAlignment="1">
      <alignment vertical="center"/>
    </xf>
    <xf numFmtId="3" fontId="3" fillId="6" borderId="143" xfId="0" applyNumberFormat="1" applyFont="1" applyFill="1" applyBorder="1" applyAlignment="1">
      <alignment vertical="center"/>
    </xf>
    <xf numFmtId="3" fontId="3" fillId="6" borderId="147" xfId="0" applyNumberFormat="1" applyFont="1" applyFill="1" applyBorder="1" applyAlignment="1">
      <alignment vertical="center"/>
    </xf>
    <xf numFmtId="3" fontId="3" fillId="6" borderId="145" xfId="0" applyNumberFormat="1" applyFont="1" applyFill="1" applyBorder="1" applyAlignment="1">
      <alignment vertical="center"/>
    </xf>
    <xf numFmtId="3" fontId="3" fillId="6" borderId="148" xfId="0" applyNumberFormat="1" applyFont="1" applyFill="1" applyBorder="1" applyAlignment="1">
      <alignment vertical="center"/>
    </xf>
    <xf numFmtId="3" fontId="3" fillId="6" borderId="149" xfId="0" applyNumberFormat="1" applyFont="1" applyFill="1" applyBorder="1" applyAlignment="1">
      <alignment vertical="center"/>
    </xf>
    <xf numFmtId="3" fontId="3" fillId="6" borderId="144" xfId="0" applyNumberFormat="1" applyFont="1" applyFill="1" applyBorder="1" applyAlignment="1">
      <alignment vertical="center"/>
    </xf>
    <xf numFmtId="3" fontId="3" fillId="6" borderId="129" xfId="0" applyNumberFormat="1" applyFont="1" applyFill="1" applyBorder="1" applyAlignment="1">
      <alignment vertical="center"/>
    </xf>
    <xf numFmtId="3" fontId="3" fillId="6" borderId="133" xfId="0" applyNumberFormat="1" applyFont="1" applyFill="1" applyBorder="1" applyAlignment="1">
      <alignment vertical="center"/>
    </xf>
    <xf numFmtId="3" fontId="3" fillId="6" borderId="131" xfId="0" applyNumberFormat="1" applyFont="1" applyFill="1" applyBorder="1" applyAlignment="1">
      <alignment vertical="center"/>
    </xf>
    <xf numFmtId="3" fontId="3" fillId="6" borderId="134" xfId="0" applyNumberFormat="1" applyFont="1" applyFill="1" applyBorder="1" applyAlignment="1">
      <alignment vertical="center"/>
    </xf>
    <xf numFmtId="3" fontId="3" fillId="6" borderId="135" xfId="0" applyNumberFormat="1" applyFont="1" applyFill="1" applyBorder="1" applyAlignment="1">
      <alignment vertical="center"/>
    </xf>
    <xf numFmtId="3" fontId="3" fillId="6" borderId="130" xfId="0" applyNumberFormat="1" applyFont="1" applyFill="1" applyBorder="1" applyAlignment="1">
      <alignment vertical="center"/>
    </xf>
    <xf numFmtId="3" fontId="3" fillId="6" borderId="136" xfId="0" applyNumberFormat="1" applyFont="1" applyFill="1" applyBorder="1" applyAlignment="1">
      <alignment vertical="center"/>
    </xf>
    <xf numFmtId="3" fontId="3" fillId="6" borderId="140" xfId="0" applyNumberFormat="1" applyFont="1" applyFill="1" applyBorder="1" applyAlignment="1">
      <alignment vertical="center"/>
    </xf>
    <xf numFmtId="3" fontId="3" fillId="6" borderId="138" xfId="0" applyNumberFormat="1" applyFont="1" applyFill="1" applyBorder="1" applyAlignment="1">
      <alignment vertical="center"/>
    </xf>
    <xf numFmtId="3" fontId="3" fillId="6" borderId="141" xfId="0" applyNumberFormat="1" applyFont="1" applyFill="1" applyBorder="1" applyAlignment="1">
      <alignment vertical="center"/>
    </xf>
    <xf numFmtId="3" fontId="3" fillId="6" borderId="142" xfId="0" applyNumberFormat="1" applyFont="1" applyFill="1" applyBorder="1" applyAlignment="1">
      <alignment vertical="center"/>
    </xf>
    <xf numFmtId="3" fontId="3" fillId="6" borderId="137" xfId="0" applyNumberFormat="1" applyFont="1" applyFill="1" applyBorder="1" applyAlignment="1">
      <alignment vertical="center"/>
    </xf>
    <xf numFmtId="3" fontId="3" fillId="6" borderId="79" xfId="0" applyNumberFormat="1" applyFont="1" applyFill="1" applyBorder="1" applyAlignment="1">
      <alignment vertical="center"/>
    </xf>
    <xf numFmtId="3" fontId="3" fillId="6" borderId="43" xfId="0" applyNumberFormat="1" applyFont="1" applyFill="1" applyBorder="1" applyAlignment="1">
      <alignment vertical="center"/>
    </xf>
    <xf numFmtId="3" fontId="3" fillId="6" borderId="110" xfId="0" applyNumberFormat="1" applyFont="1" applyFill="1" applyBorder="1" applyAlignment="1">
      <alignment vertical="center"/>
    </xf>
    <xf numFmtId="3" fontId="3" fillId="6" borderId="44" xfId="0" applyNumberFormat="1" applyFont="1" applyFill="1" applyBorder="1" applyAlignment="1">
      <alignment vertical="center"/>
    </xf>
    <xf numFmtId="3" fontId="3" fillId="6" borderId="20" xfId="0" applyNumberFormat="1" applyFont="1" applyFill="1" applyBorder="1" applyAlignment="1">
      <alignment vertical="center"/>
    </xf>
    <xf numFmtId="176" fontId="3" fillId="6" borderId="35" xfId="15" applyNumberFormat="1" applyFont="1" applyFill="1" applyBorder="1" applyAlignment="1">
      <alignment horizontal="center" vertical="center"/>
    </xf>
    <xf numFmtId="176" fontId="3" fillId="6" borderId="40" xfId="15" applyNumberFormat="1" applyFont="1" applyFill="1" applyBorder="1" applyAlignment="1">
      <alignment horizontal="center" vertical="center"/>
    </xf>
    <xf numFmtId="176" fontId="3" fillId="6" borderId="69" xfId="15" applyNumberFormat="1" applyFont="1" applyFill="1" applyBorder="1" applyAlignment="1">
      <alignment horizontal="center" vertical="center"/>
    </xf>
    <xf numFmtId="176" fontId="8" fillId="6" borderId="116" xfId="15" applyNumberFormat="1" applyFont="1" applyFill="1" applyBorder="1" applyAlignment="1">
      <alignment horizontal="right" vertical="center"/>
    </xf>
    <xf numFmtId="176" fontId="8" fillId="6" borderId="33" xfId="15" applyNumberFormat="1" applyFont="1" applyFill="1" applyBorder="1" applyAlignment="1">
      <alignment horizontal="right" vertical="center"/>
    </xf>
    <xf numFmtId="176" fontId="3" fillId="6" borderId="35" xfId="15" applyNumberFormat="1" applyFont="1" applyFill="1" applyBorder="1" applyAlignment="1">
      <alignment vertical="center"/>
    </xf>
    <xf numFmtId="176" fontId="3" fillId="6" borderId="40" xfId="15" applyNumberFormat="1" applyFont="1" applyFill="1" applyBorder="1" applyAlignment="1">
      <alignment vertical="center"/>
    </xf>
    <xf numFmtId="176" fontId="3" fillId="6" borderId="70" xfId="15" applyNumberFormat="1" applyFont="1" applyFill="1" applyBorder="1" applyAlignment="1">
      <alignment vertical="center"/>
    </xf>
    <xf numFmtId="176" fontId="3" fillId="6" borderId="69" xfId="15" applyNumberFormat="1" applyFont="1" applyFill="1" applyBorder="1" applyAlignment="1">
      <alignment vertical="center"/>
    </xf>
    <xf numFmtId="3" fontId="3" fillId="6" borderId="21" xfId="0" applyNumberFormat="1" applyFont="1" applyFill="1" applyBorder="1" applyAlignment="1">
      <alignment vertical="center"/>
    </xf>
    <xf numFmtId="176" fontId="3" fillId="6" borderId="51" xfId="15" applyNumberFormat="1" applyFont="1" applyFill="1" applyBorder="1" applyAlignment="1">
      <alignment horizontal="center" vertical="center"/>
    </xf>
    <xf numFmtId="176" fontId="3" fillId="6" borderId="60" xfId="15" applyNumberFormat="1" applyFont="1" applyFill="1" applyBorder="1" applyAlignment="1">
      <alignment horizontal="center" vertical="center"/>
    </xf>
    <xf numFmtId="176" fontId="3" fillId="6" borderId="13" xfId="15" applyNumberFormat="1" applyFont="1" applyFill="1" applyBorder="1" applyAlignment="1">
      <alignment horizontal="center" vertical="center"/>
    </xf>
    <xf numFmtId="0" fontId="3" fillId="6" borderId="64" xfId="0" applyFont="1" applyFill="1" applyBorder="1" applyAlignment="1">
      <alignment horizontal="center" vertical="center"/>
    </xf>
    <xf numFmtId="186" fontId="3" fillId="3" borderId="56" xfId="0" applyNumberFormat="1" applyFont="1" applyFill="1" applyBorder="1" applyAlignment="1">
      <alignment vertical="center"/>
    </xf>
    <xf numFmtId="0" fontId="3" fillId="3" borderId="68" xfId="0" applyFont="1" applyFill="1" applyBorder="1" applyAlignment="1">
      <alignment horizontal="center" vertical="center"/>
    </xf>
    <xf numFmtId="3" fontId="3" fillId="6" borderId="104" xfId="17" applyNumberFormat="1" applyFont="1" applyFill="1" applyBorder="1" applyAlignment="1">
      <alignment horizontal="right" vertical="center"/>
    </xf>
    <xf numFmtId="3" fontId="3" fillId="6" borderId="86" xfId="17" applyNumberFormat="1" applyFont="1" applyFill="1" applyBorder="1" applyAlignment="1">
      <alignment horizontal="right" vertical="center"/>
    </xf>
    <xf numFmtId="3" fontId="3" fillId="6" borderId="23" xfId="17" applyNumberFormat="1" applyFont="1" applyFill="1" applyBorder="1" applyAlignment="1">
      <alignment horizontal="right" vertical="center"/>
    </xf>
    <xf numFmtId="3" fontId="3" fillId="6" borderId="11" xfId="17" applyNumberFormat="1" applyFont="1" applyFill="1" applyBorder="1" applyAlignment="1">
      <alignment horizontal="right" vertical="center"/>
    </xf>
    <xf numFmtId="3" fontId="3" fillId="6" borderId="103" xfId="17" applyNumberFormat="1" applyFont="1" applyFill="1" applyBorder="1" applyAlignment="1">
      <alignment horizontal="right" vertical="center"/>
    </xf>
    <xf numFmtId="3" fontId="3" fillId="6" borderId="34" xfId="17" applyNumberFormat="1" applyFont="1" applyFill="1" applyBorder="1" applyAlignment="1">
      <alignment horizontal="right" vertical="center"/>
    </xf>
    <xf numFmtId="3" fontId="3" fillId="6" borderId="52" xfId="17" applyNumberFormat="1" applyFont="1" applyFill="1" applyBorder="1" applyAlignment="1">
      <alignment horizontal="right" vertical="center"/>
    </xf>
    <xf numFmtId="3" fontId="3" fillId="6" borderId="41" xfId="17" applyNumberFormat="1" applyFont="1" applyFill="1" applyBorder="1" applyAlignment="1">
      <alignment horizontal="right" vertical="center"/>
    </xf>
    <xf numFmtId="3" fontId="3" fillId="6" borderId="12" xfId="17" applyNumberFormat="1" applyFont="1" applyFill="1" applyBorder="1" applyAlignment="1">
      <alignment horizontal="right" vertical="center"/>
    </xf>
    <xf numFmtId="3" fontId="3" fillId="6" borderId="32" xfId="17" applyNumberFormat="1" applyFont="1" applyFill="1" applyBorder="1" applyAlignment="1">
      <alignment horizontal="right" vertical="center"/>
    </xf>
    <xf numFmtId="3" fontId="3" fillId="6" borderId="114" xfId="17" applyNumberFormat="1" applyFont="1" applyFill="1" applyBorder="1" applyAlignment="1">
      <alignment horizontal="right" vertical="center"/>
    </xf>
    <xf numFmtId="3" fontId="3" fillId="6" borderId="72" xfId="17" applyNumberFormat="1" applyFont="1" applyFill="1" applyBorder="1" applyAlignment="1">
      <alignment horizontal="right" vertical="center"/>
    </xf>
    <xf numFmtId="3" fontId="3" fillId="6" borderId="53" xfId="17" applyNumberFormat="1" applyFont="1" applyFill="1" applyBorder="1" applyAlignment="1">
      <alignment horizontal="right" vertical="center"/>
    </xf>
    <xf numFmtId="3" fontId="3" fillId="6" borderId="101" xfId="17" applyNumberFormat="1" applyFont="1" applyFill="1" applyBorder="1" applyAlignment="1">
      <alignment horizontal="right" vertical="center"/>
    </xf>
    <xf numFmtId="3" fontId="3" fillId="6" borderId="37" xfId="17" applyNumberFormat="1" applyFont="1" applyFill="1" applyBorder="1" applyAlignment="1">
      <alignment horizontal="right" vertical="center"/>
    </xf>
    <xf numFmtId="3" fontId="3" fillId="6" borderId="67" xfId="17" applyNumberFormat="1" applyFont="1" applyFill="1" applyBorder="1" applyAlignment="1">
      <alignment horizontal="right" vertical="center"/>
    </xf>
    <xf numFmtId="3" fontId="3" fillId="6" borderId="31" xfId="17" applyNumberFormat="1" applyFont="1" applyFill="1" applyBorder="1" applyAlignment="1">
      <alignment horizontal="right" vertical="center"/>
    </xf>
    <xf numFmtId="3" fontId="3" fillId="6" borderId="78" xfId="17" applyNumberFormat="1" applyFont="1" applyFill="1" applyBorder="1" applyAlignment="1">
      <alignment horizontal="right" vertical="center"/>
    </xf>
    <xf numFmtId="3" fontId="3" fillId="6" borderId="22" xfId="17" applyNumberFormat="1" applyFont="1" applyFill="1" applyBorder="1" applyAlignment="1">
      <alignment horizontal="right" vertical="center"/>
    </xf>
    <xf numFmtId="3" fontId="3" fillId="6" borderId="68" xfId="17" applyNumberFormat="1" applyFont="1" applyFill="1" applyBorder="1" applyAlignment="1">
      <alignment horizontal="right" vertical="center"/>
    </xf>
    <xf numFmtId="3" fontId="3" fillId="6" borderId="79" xfId="17" applyNumberFormat="1" applyFont="1" applyFill="1" applyBorder="1" applyAlignment="1">
      <alignment horizontal="right" vertical="center"/>
    </xf>
    <xf numFmtId="3" fontId="3" fillId="6" borderId="43" xfId="17" applyNumberFormat="1" applyFont="1" applyFill="1" applyBorder="1" applyAlignment="1">
      <alignment horizontal="right" vertical="center"/>
    </xf>
    <xf numFmtId="3" fontId="3" fillId="6" borderId="18" xfId="17" applyNumberFormat="1" applyFont="1" applyFill="1" applyBorder="1" applyAlignment="1">
      <alignment horizontal="right" vertical="center"/>
    </xf>
    <xf numFmtId="3" fontId="3" fillId="6" borderId="44" xfId="17" applyNumberFormat="1" applyFont="1" applyFill="1" applyBorder="1" applyAlignment="1">
      <alignment horizontal="right" vertical="center"/>
    </xf>
    <xf numFmtId="3" fontId="3" fillId="6" borderId="20" xfId="17" applyNumberFormat="1" applyFont="1" applyFill="1" applyBorder="1" applyAlignment="1">
      <alignment horizontal="right" vertical="center"/>
    </xf>
    <xf numFmtId="176" fontId="8" fillId="6" borderId="91" xfId="15" applyNumberFormat="1" applyFont="1" applyFill="1" applyBorder="1" applyAlignment="1">
      <alignment horizontal="right" vertical="center"/>
    </xf>
    <xf numFmtId="176" fontId="8" fillId="6" borderId="46" xfId="15" applyNumberFormat="1" applyFont="1" applyFill="1" applyBorder="1" applyAlignment="1">
      <alignment horizontal="right" vertical="center"/>
    </xf>
    <xf numFmtId="176" fontId="8" fillId="6" borderId="47" xfId="15" applyNumberFormat="1" applyFont="1" applyFill="1" applyBorder="1" applyAlignment="1">
      <alignment horizontal="right" vertical="center"/>
    </xf>
    <xf numFmtId="176" fontId="8" fillId="6" borderId="48" xfId="15" applyNumberFormat="1" applyFont="1" applyFill="1" applyBorder="1" applyAlignment="1">
      <alignment horizontal="right" vertical="center"/>
    </xf>
    <xf numFmtId="176" fontId="8" fillId="6" borderId="66" xfId="15" applyNumberFormat="1" applyFont="1" applyFill="1" applyBorder="1" applyAlignment="1">
      <alignment horizontal="right" vertical="center"/>
    </xf>
    <xf numFmtId="9" fontId="8" fillId="6" borderId="54" xfId="15" applyFont="1" applyFill="1" applyBorder="1" applyAlignment="1">
      <alignment horizontal="right" vertical="center"/>
    </xf>
    <xf numFmtId="9" fontId="8" fillId="6" borderId="104" xfId="15" applyFont="1" applyFill="1" applyBorder="1" applyAlignment="1">
      <alignment horizontal="right" vertical="center"/>
    </xf>
    <xf numFmtId="9" fontId="8" fillId="6" borderId="86" xfId="15" applyFont="1" applyFill="1" applyBorder="1" applyAlignment="1">
      <alignment horizontal="right" vertical="center"/>
    </xf>
    <xf numFmtId="9" fontId="8" fillId="6" borderId="90" xfId="15" applyFont="1" applyFill="1" applyBorder="1" applyAlignment="1">
      <alignment horizontal="right" vertical="center"/>
    </xf>
    <xf numFmtId="9" fontId="8" fillId="6" borderId="11" xfId="15" applyFont="1" applyFill="1" applyBorder="1" applyAlignment="1">
      <alignment horizontal="right" vertical="center"/>
    </xf>
    <xf numFmtId="9" fontId="8" fillId="6" borderId="23" xfId="15" applyFont="1" applyFill="1" applyBorder="1" applyAlignment="1">
      <alignment horizontal="right" vertical="center"/>
    </xf>
    <xf numFmtId="9" fontId="8" fillId="6" borderId="11" xfId="15" applyNumberFormat="1" applyFont="1" applyFill="1" applyBorder="1" applyAlignment="1">
      <alignment horizontal="right" vertical="center"/>
    </xf>
    <xf numFmtId="9" fontId="8" fillId="6" borderId="52" xfId="15" applyFont="1" applyFill="1" applyBorder="1" applyAlignment="1">
      <alignment horizontal="right" vertical="center"/>
    </xf>
    <xf numFmtId="9" fontId="8" fillId="6" borderId="103" xfId="15" applyFont="1" applyFill="1" applyBorder="1" applyAlignment="1">
      <alignment horizontal="right" vertical="center"/>
    </xf>
    <xf numFmtId="9" fontId="8" fillId="6" borderId="34" xfId="15" applyFont="1" applyFill="1" applyBorder="1" applyAlignment="1">
      <alignment horizontal="right" vertical="center"/>
    </xf>
    <xf numFmtId="9" fontId="8" fillId="6" borderId="94" xfId="15" applyFont="1" applyFill="1" applyBorder="1" applyAlignment="1">
      <alignment horizontal="right" vertical="center"/>
    </xf>
    <xf numFmtId="9" fontId="8" fillId="6" borderId="12" xfId="15" applyFont="1" applyFill="1" applyBorder="1" applyAlignment="1">
      <alignment horizontal="right" vertical="center"/>
    </xf>
    <xf numFmtId="9" fontId="8" fillId="6" borderId="41" xfId="15" applyFont="1" applyFill="1" applyBorder="1" applyAlignment="1">
      <alignment horizontal="right" vertical="center"/>
    </xf>
    <xf numFmtId="9" fontId="8" fillId="6" borderId="12" xfId="15" applyNumberFormat="1" applyFont="1" applyFill="1" applyBorder="1" applyAlignment="1">
      <alignment horizontal="right" vertical="center"/>
    </xf>
    <xf numFmtId="9" fontId="8" fillId="6" borderId="32" xfId="15" applyFont="1" applyFill="1" applyBorder="1" applyAlignment="1">
      <alignment horizontal="right" vertical="center"/>
    </xf>
    <xf numFmtId="9" fontId="8" fillId="6" borderId="38" xfId="15" applyFont="1" applyFill="1" applyBorder="1" applyAlignment="1">
      <alignment horizontal="right" vertical="center"/>
    </xf>
    <xf numFmtId="9" fontId="8" fillId="6" borderId="53" xfId="15" applyFont="1" applyFill="1" applyBorder="1" applyAlignment="1">
      <alignment horizontal="right" vertical="center"/>
    </xf>
    <xf numFmtId="9" fontId="8" fillId="6" borderId="114" xfId="15" applyFont="1" applyFill="1" applyBorder="1" applyAlignment="1">
      <alignment horizontal="right" vertical="center"/>
    </xf>
    <xf numFmtId="9" fontId="8" fillId="6" borderId="72" xfId="15" applyFont="1" applyFill="1" applyBorder="1" applyAlignment="1">
      <alignment horizontal="right" vertical="center"/>
    </xf>
    <xf numFmtId="9" fontId="8" fillId="6" borderId="117" xfId="15" applyFont="1" applyFill="1" applyBorder="1" applyAlignment="1">
      <alignment horizontal="right" vertical="center"/>
    </xf>
    <xf numFmtId="9" fontId="8" fillId="6" borderId="37" xfId="15" applyFont="1" applyFill="1" applyBorder="1" applyAlignment="1">
      <alignment horizontal="right" vertical="center"/>
    </xf>
    <xf numFmtId="9" fontId="8" fillId="6" borderId="101" xfId="15" applyFont="1" applyFill="1" applyBorder="1" applyAlignment="1">
      <alignment horizontal="right" vertical="center"/>
    </xf>
    <xf numFmtId="9" fontId="8" fillId="6" borderId="37" xfId="15" applyNumberFormat="1" applyFont="1" applyFill="1" applyBorder="1" applyAlignment="1">
      <alignment horizontal="right" vertical="center"/>
    </xf>
    <xf numFmtId="9" fontId="8" fillId="6" borderId="31" xfId="15" applyFont="1" applyFill="1" applyBorder="1" applyAlignment="1">
      <alignment horizontal="right" vertical="center"/>
    </xf>
    <xf numFmtId="9" fontId="8" fillId="6" borderId="49" xfId="15" applyFont="1" applyFill="1" applyBorder="1" applyAlignment="1">
      <alignment horizontal="right" vertical="center"/>
    </xf>
    <xf numFmtId="9" fontId="8" fillId="6" borderId="22" xfId="15" applyFont="1" applyFill="1" applyBorder="1" applyAlignment="1">
      <alignment horizontal="right" vertical="center"/>
    </xf>
    <xf numFmtId="9" fontId="8" fillId="6" borderId="18" xfId="15" applyFont="1" applyFill="1" applyBorder="1" applyAlignment="1">
      <alignment horizontal="right" vertical="center"/>
    </xf>
    <xf numFmtId="9" fontId="8" fillId="6" borderId="79" xfId="15" applyFont="1" applyFill="1" applyBorder="1" applyAlignment="1">
      <alignment horizontal="right" vertical="center"/>
    </xf>
    <xf numFmtId="9" fontId="8" fillId="6" borderId="43" xfId="15" applyFont="1" applyFill="1" applyBorder="1" applyAlignment="1">
      <alignment horizontal="right" vertical="center"/>
    </xf>
    <xf numFmtId="9" fontId="8" fillId="6" borderId="110" xfId="15" applyFont="1" applyFill="1" applyBorder="1" applyAlignment="1">
      <alignment horizontal="right" vertical="center"/>
    </xf>
    <xf numFmtId="9" fontId="8" fillId="6" borderId="20" xfId="15" applyFont="1" applyFill="1" applyBorder="1" applyAlignment="1">
      <alignment horizontal="right" vertical="center"/>
    </xf>
    <xf numFmtId="9" fontId="8" fillId="6" borderId="44" xfId="15" applyFont="1" applyFill="1" applyBorder="1" applyAlignment="1">
      <alignment horizontal="right" vertical="center"/>
    </xf>
    <xf numFmtId="9" fontId="8" fillId="3" borderId="57" xfId="15" applyFont="1" applyFill="1" applyBorder="1" applyAlignment="1">
      <alignment horizontal="right" vertical="center"/>
    </xf>
    <xf numFmtId="9" fontId="8" fillId="3" borderId="19" xfId="15" applyFont="1" applyFill="1" applyBorder="1" applyAlignment="1">
      <alignment horizontal="right" vertical="center"/>
    </xf>
    <xf numFmtId="9" fontId="8" fillId="3" borderId="17" xfId="15" applyFont="1" applyFill="1" applyBorder="1" applyAlignment="1">
      <alignment horizontal="right" vertical="center"/>
    </xf>
    <xf numFmtId="0" fontId="3" fillId="3" borderId="100" xfId="0" applyFont="1" applyFill="1" applyBorder="1" applyAlignment="1">
      <alignment horizontal="center" vertical="center"/>
    </xf>
    <xf numFmtId="0" fontId="3" fillId="3" borderId="183" xfId="0" applyFont="1" applyFill="1" applyBorder="1" applyAlignment="1">
      <alignment horizontal="center" vertical="center"/>
    </xf>
    <xf numFmtId="38" fontId="3" fillId="3" borderId="127" xfId="17" applyFont="1" applyFill="1" applyBorder="1" applyAlignment="1">
      <alignment horizontal="right" vertical="center"/>
    </xf>
    <xf numFmtId="38" fontId="3" fillId="3" borderId="56" xfId="17" applyFont="1" applyFill="1" applyBorder="1" applyAlignment="1">
      <alignment horizontal="right" vertical="center"/>
    </xf>
    <xf numFmtId="0" fontId="3" fillId="6" borderId="74" xfId="0" applyFont="1" applyFill="1" applyBorder="1" applyAlignment="1">
      <alignment horizontal="center" vertical="center"/>
    </xf>
    <xf numFmtId="38" fontId="3" fillId="6" borderId="118" xfId="17" applyFont="1" applyFill="1" applyBorder="1" applyAlignment="1">
      <alignment horizontal="right" vertical="center"/>
    </xf>
    <xf numFmtId="38" fontId="3" fillId="6" borderId="111" xfId="17" applyFont="1" applyFill="1" applyBorder="1" applyAlignment="1">
      <alignment horizontal="right" vertical="center"/>
    </xf>
    <xf numFmtId="38" fontId="3" fillId="6" borderId="161" xfId="17" applyFont="1" applyFill="1" applyBorder="1" applyAlignment="1">
      <alignment horizontal="right" vertical="center"/>
    </xf>
    <xf numFmtId="38" fontId="3" fillId="6" borderId="119" xfId="17" applyFont="1" applyFill="1" applyBorder="1" applyAlignment="1">
      <alignment horizontal="right" vertical="center"/>
    </xf>
    <xf numFmtId="38" fontId="3" fillId="6" borderId="160" xfId="17" applyFont="1" applyFill="1" applyBorder="1" applyAlignment="1">
      <alignment horizontal="right" vertical="center"/>
    </xf>
    <xf numFmtId="38" fontId="3" fillId="6" borderId="116" xfId="17" applyFont="1" applyFill="1" applyBorder="1" applyAlignment="1">
      <alignment horizontal="right" vertical="center"/>
    </xf>
    <xf numFmtId="38" fontId="3" fillId="6" borderId="39" xfId="17" applyFont="1" applyFill="1" applyBorder="1" applyAlignment="1">
      <alignment horizontal="right" vertical="center"/>
    </xf>
    <xf numFmtId="38" fontId="3" fillId="6" borderId="45" xfId="17" applyFont="1" applyFill="1" applyBorder="1" applyAlignment="1">
      <alignment horizontal="right" vertical="center"/>
    </xf>
    <xf numFmtId="38" fontId="3" fillId="6" borderId="85" xfId="17" applyFont="1" applyFill="1" applyBorder="1" applyAlignment="1">
      <alignment horizontal="right" vertical="center"/>
    </xf>
    <xf numFmtId="38" fontId="3" fillId="6" borderId="81" xfId="17" applyFont="1" applyFill="1" applyBorder="1" applyAlignment="1">
      <alignment horizontal="right" vertical="center"/>
    </xf>
    <xf numFmtId="38" fontId="3" fillId="6" borderId="153" xfId="17" applyFont="1" applyFill="1" applyBorder="1" applyAlignment="1">
      <alignment horizontal="right" vertical="center"/>
    </xf>
    <xf numFmtId="38" fontId="3" fillId="6" borderId="145" xfId="17" applyFont="1" applyFill="1" applyBorder="1" applyAlignment="1">
      <alignment horizontal="right" vertical="center"/>
    </xf>
    <xf numFmtId="38" fontId="3" fillId="6" borderId="147" xfId="17" applyFont="1" applyFill="1" applyBorder="1" applyAlignment="1">
      <alignment horizontal="right" vertical="center"/>
    </xf>
    <xf numFmtId="38" fontId="3" fillId="6" borderId="149" xfId="17" applyFont="1" applyFill="1" applyBorder="1" applyAlignment="1">
      <alignment horizontal="right" vertical="center"/>
    </xf>
    <xf numFmtId="38" fontId="3" fillId="6" borderId="146" xfId="17" applyFont="1" applyFill="1" applyBorder="1" applyAlignment="1">
      <alignment horizontal="right" vertical="center"/>
    </xf>
    <xf numFmtId="38" fontId="3" fillId="6" borderId="151" xfId="17" applyFont="1" applyFill="1" applyBorder="1" applyAlignment="1">
      <alignment horizontal="right" vertical="center"/>
    </xf>
    <xf numFmtId="38" fontId="3" fillId="6" borderId="131" xfId="17" applyFont="1" applyFill="1" applyBorder="1" applyAlignment="1">
      <alignment horizontal="right" vertical="center"/>
    </xf>
    <xf numFmtId="38" fontId="3" fillId="6" borderId="133" xfId="17" applyFont="1" applyFill="1" applyBorder="1" applyAlignment="1">
      <alignment horizontal="right" vertical="center"/>
    </xf>
    <xf numFmtId="38" fontId="3" fillId="6" borderId="135" xfId="17" applyFont="1" applyFill="1" applyBorder="1" applyAlignment="1">
      <alignment horizontal="right" vertical="center"/>
    </xf>
    <xf numFmtId="38" fontId="3" fillId="6" borderId="132" xfId="17" applyFont="1" applyFill="1" applyBorder="1" applyAlignment="1">
      <alignment horizontal="right" vertical="center"/>
    </xf>
    <xf numFmtId="38" fontId="3" fillId="6" borderId="152" xfId="17" applyFont="1" applyFill="1" applyBorder="1" applyAlignment="1">
      <alignment horizontal="right" vertical="center"/>
    </xf>
    <xf numFmtId="38" fontId="3" fillId="6" borderId="138" xfId="17" applyFont="1" applyFill="1" applyBorder="1" applyAlignment="1">
      <alignment horizontal="right" vertical="center"/>
    </xf>
    <xf numFmtId="38" fontId="3" fillId="6" borderId="140" xfId="17" applyFont="1" applyFill="1" applyBorder="1" applyAlignment="1">
      <alignment horizontal="right" vertical="center"/>
    </xf>
    <xf numFmtId="38" fontId="3" fillId="6" borderId="142" xfId="17" applyFont="1" applyFill="1" applyBorder="1" applyAlignment="1">
      <alignment horizontal="right" vertical="center"/>
    </xf>
    <xf numFmtId="38" fontId="3" fillId="6" borderId="139" xfId="17" applyFont="1" applyFill="1" applyBorder="1" applyAlignment="1">
      <alignment horizontal="right" vertical="center"/>
    </xf>
    <xf numFmtId="38" fontId="3" fillId="6" borderId="76" xfId="17" applyFont="1" applyFill="1" applyBorder="1" applyAlignment="1">
      <alignment horizontal="right" vertical="center"/>
    </xf>
    <xf numFmtId="38" fontId="3" fillId="6" borderId="77" xfId="17" applyFont="1" applyFill="1" applyBorder="1" applyAlignment="1">
      <alignment horizontal="right" vertical="center"/>
    </xf>
    <xf numFmtId="38" fontId="3" fillId="6" borderId="42" xfId="17" applyFont="1" applyFill="1" applyBorder="1" applyAlignment="1">
      <alignment horizontal="right" vertical="center"/>
    </xf>
    <xf numFmtId="38" fontId="3" fillId="6" borderId="30" xfId="17" applyFont="1" applyFill="1" applyBorder="1" applyAlignment="1">
      <alignment horizontal="right" vertical="center"/>
    </xf>
    <xf numFmtId="176" fontId="8" fillId="6" borderId="118" xfId="15" applyNumberFormat="1" applyFont="1" applyFill="1" applyBorder="1" applyAlignment="1">
      <alignment horizontal="right" vertical="center"/>
    </xf>
    <xf numFmtId="9" fontId="8" fillId="6" borderId="159" xfId="15" applyFont="1" applyFill="1" applyBorder="1" applyAlignment="1">
      <alignment horizontal="right" vertical="center"/>
    </xf>
    <xf numFmtId="9" fontId="8" fillId="6" borderId="107" xfId="15" applyFont="1" applyFill="1" applyBorder="1" applyAlignment="1">
      <alignment horizontal="right" vertical="center"/>
    </xf>
    <xf numFmtId="9" fontId="8" fillId="6" borderId="75" xfId="15" applyFont="1" applyFill="1" applyBorder="1" applyAlignment="1">
      <alignment horizontal="right" vertical="center"/>
    </xf>
    <xf numFmtId="9" fontId="8" fillId="6" borderId="109" xfId="15" applyFont="1" applyFill="1" applyBorder="1" applyAlignment="1">
      <alignment horizontal="right" vertical="center"/>
    </xf>
    <xf numFmtId="9" fontId="8" fillId="6" borderId="9" xfId="15" applyFont="1" applyFill="1" applyBorder="1" applyAlignment="1">
      <alignment horizontal="right" vertical="center"/>
    </xf>
    <xf numFmtId="9" fontId="8" fillId="6" borderId="116" xfId="15" applyFont="1" applyFill="1" applyBorder="1" applyAlignment="1">
      <alignment horizontal="right" vertical="center"/>
    </xf>
    <xf numFmtId="9" fontId="8" fillId="6" borderId="39" xfId="15" applyFont="1" applyFill="1" applyBorder="1" applyAlignment="1">
      <alignment horizontal="right" vertical="center"/>
    </xf>
    <xf numFmtId="9" fontId="8" fillId="6" borderId="45" xfId="15" applyFont="1" applyFill="1" applyBorder="1" applyAlignment="1">
      <alignment horizontal="right" vertical="center"/>
    </xf>
    <xf numFmtId="9" fontId="8" fillId="6" borderId="85" xfId="15" applyFont="1" applyFill="1" applyBorder="1" applyAlignment="1">
      <alignment horizontal="right" vertical="center"/>
    </xf>
    <xf numFmtId="9" fontId="8" fillId="6" borderId="14" xfId="15" applyFont="1" applyFill="1" applyBorder="1" applyAlignment="1">
      <alignment horizontal="right" vertical="center"/>
    </xf>
    <xf numFmtId="9" fontId="8" fillId="6" borderId="157" xfId="15" applyFont="1" applyFill="1" applyBorder="1" applyAlignment="1">
      <alignment horizontal="right" vertical="center"/>
    </xf>
    <xf numFmtId="9" fontId="8" fillId="6" borderId="145" xfId="15" applyFont="1" applyFill="1" applyBorder="1" applyAlignment="1">
      <alignment horizontal="right" vertical="center"/>
    </xf>
    <xf numFmtId="9" fontId="8" fillId="6" borderId="147" xfId="15" applyFont="1" applyFill="1" applyBorder="1" applyAlignment="1">
      <alignment horizontal="right" vertical="center"/>
    </xf>
    <xf numFmtId="9" fontId="8" fillId="6" borderId="149" xfId="15" applyFont="1" applyFill="1" applyBorder="1" applyAlignment="1">
      <alignment horizontal="right" vertical="center"/>
    </xf>
    <xf numFmtId="9" fontId="8" fillId="6" borderId="144" xfId="15" applyFont="1" applyFill="1" applyBorder="1" applyAlignment="1">
      <alignment horizontal="right" vertical="center"/>
    </xf>
    <xf numFmtId="9" fontId="8" fillId="6" borderId="155" xfId="15" applyFont="1" applyFill="1" applyBorder="1" applyAlignment="1">
      <alignment horizontal="right" vertical="center"/>
    </xf>
    <xf numFmtId="9" fontId="8" fillId="6" borderId="131" xfId="15" applyFont="1" applyFill="1" applyBorder="1" applyAlignment="1">
      <alignment horizontal="right" vertical="center"/>
    </xf>
    <xf numFmtId="9" fontId="8" fillId="6" borderId="133" xfId="15" applyFont="1" applyFill="1" applyBorder="1" applyAlignment="1">
      <alignment horizontal="right" vertical="center"/>
    </xf>
    <xf numFmtId="9" fontId="8" fillId="6" borderId="135" xfId="15" applyFont="1" applyFill="1" applyBorder="1" applyAlignment="1">
      <alignment horizontal="right" vertical="center"/>
    </xf>
    <xf numFmtId="9" fontId="8" fillId="6" borderId="130" xfId="15" applyFont="1" applyFill="1" applyBorder="1" applyAlignment="1">
      <alignment horizontal="right" vertical="center"/>
    </xf>
    <xf numFmtId="9" fontId="8" fillId="6" borderId="156" xfId="15" applyFont="1" applyFill="1" applyBorder="1" applyAlignment="1">
      <alignment horizontal="right" vertical="center"/>
    </xf>
    <xf numFmtId="9" fontId="8" fillId="6" borderId="138" xfId="15" applyFont="1" applyFill="1" applyBorder="1" applyAlignment="1">
      <alignment horizontal="right" vertical="center"/>
    </xf>
    <xf numFmtId="9" fontId="8" fillId="6" borderId="140" xfId="15" applyFont="1" applyFill="1" applyBorder="1" applyAlignment="1">
      <alignment horizontal="right" vertical="center"/>
    </xf>
    <xf numFmtId="9" fontId="8" fillId="6" borderId="142" xfId="15" applyFont="1" applyFill="1" applyBorder="1" applyAlignment="1">
      <alignment horizontal="right" vertical="center"/>
    </xf>
    <xf numFmtId="9" fontId="8" fillId="6" borderId="137" xfId="15" applyFont="1" applyFill="1" applyBorder="1" applyAlignment="1">
      <alignment horizontal="right" vertical="center"/>
    </xf>
    <xf numFmtId="9" fontId="8" fillId="3" borderId="118" xfId="15" applyNumberFormat="1" applyFont="1" applyFill="1" applyBorder="1" applyAlignment="1">
      <alignment horizontal="right" vertical="center"/>
    </xf>
    <xf numFmtId="9" fontId="8" fillId="3" borderId="116" xfId="15" applyNumberFormat="1" applyFont="1" applyFill="1" applyBorder="1" applyAlignment="1">
      <alignment horizontal="right" vertical="center"/>
    </xf>
    <xf numFmtId="9" fontId="8" fillId="3" borderId="66" xfId="15" applyNumberFormat="1" applyFont="1" applyFill="1" applyBorder="1" applyAlignment="1">
      <alignment horizontal="right" vertical="center"/>
    </xf>
    <xf numFmtId="9" fontId="8" fillId="3" borderId="6" xfId="15" applyFont="1" applyFill="1" applyBorder="1" applyAlignment="1">
      <alignment vertical="center"/>
    </xf>
    <xf numFmtId="9" fontId="8" fillId="3" borderId="56" xfId="15" applyFont="1" applyFill="1" applyBorder="1" applyAlignment="1">
      <alignment vertical="center"/>
    </xf>
    <xf numFmtId="9" fontId="8" fillId="3" borderId="127" xfId="15" applyFont="1" applyFill="1" applyBorder="1" applyAlignment="1">
      <alignment vertical="center"/>
    </xf>
    <xf numFmtId="9" fontId="8" fillId="3" borderId="8" xfId="15" applyFont="1" applyFill="1" applyBorder="1" applyAlignment="1">
      <alignment vertical="center"/>
    </xf>
    <xf numFmtId="9" fontId="8" fillId="6" borderId="21" xfId="15" applyFont="1" applyFill="1" applyBorder="1" applyAlignment="1">
      <alignment vertical="center"/>
    </xf>
    <xf numFmtId="9" fontId="8" fillId="6" borderId="105" xfId="15" applyFont="1" applyFill="1" applyBorder="1" applyAlignment="1">
      <alignment vertical="center"/>
    </xf>
    <xf numFmtId="9" fontId="8" fillId="6" borderId="111" xfId="15" applyFont="1" applyFill="1" applyBorder="1" applyAlignment="1">
      <alignment vertical="center"/>
    </xf>
    <xf numFmtId="9" fontId="8" fillId="6" borderId="73" xfId="15" applyFont="1" applyFill="1" applyBorder="1" applyAlignment="1">
      <alignment vertical="center"/>
    </xf>
    <xf numFmtId="9" fontId="8" fillId="6" borderId="7" xfId="15" applyFont="1" applyFill="1" applyBorder="1" applyAlignment="1">
      <alignment vertical="center"/>
    </xf>
    <xf numFmtId="9" fontId="8" fillId="6" borderId="81" xfId="15" applyFont="1" applyFill="1" applyBorder="1" applyAlignment="1">
      <alignment vertical="center"/>
    </xf>
    <xf numFmtId="9" fontId="8" fillId="6" borderId="45" xfId="15" applyFont="1" applyFill="1" applyBorder="1" applyAlignment="1">
      <alignment vertical="center"/>
    </xf>
    <xf numFmtId="9" fontId="8" fillId="6" borderId="39" xfId="15" applyFont="1" applyFill="1" applyBorder="1" applyAlignment="1">
      <alignment vertical="center"/>
    </xf>
    <xf numFmtId="9" fontId="8" fillId="6" borderId="85" xfId="15" applyFont="1" applyFill="1" applyBorder="1" applyAlignment="1">
      <alignment vertical="center"/>
    </xf>
    <xf numFmtId="9" fontId="8" fillId="6" borderId="14" xfId="15" applyFont="1" applyFill="1" applyBorder="1" applyAlignment="1">
      <alignment vertical="center"/>
    </xf>
    <xf numFmtId="9" fontId="8" fillId="6" borderId="146" xfId="15" applyFont="1" applyFill="1" applyBorder="1" applyAlignment="1">
      <alignment vertical="center"/>
    </xf>
    <xf numFmtId="9" fontId="8" fillId="6" borderId="147" xfId="15" applyFont="1" applyFill="1" applyBorder="1" applyAlignment="1">
      <alignment vertical="center"/>
    </xf>
    <xf numFmtId="9" fontId="8" fillId="6" borderId="145" xfId="15" applyFont="1" applyFill="1" applyBorder="1" applyAlignment="1">
      <alignment vertical="center"/>
    </xf>
    <xf numFmtId="9" fontId="8" fillId="6" borderId="149" xfId="15" applyFont="1" applyFill="1" applyBorder="1" applyAlignment="1">
      <alignment vertical="center"/>
    </xf>
    <xf numFmtId="9" fontId="8" fillId="6" borderId="144" xfId="15" applyFont="1" applyFill="1" applyBorder="1" applyAlignment="1">
      <alignment vertical="center"/>
    </xf>
    <xf numFmtId="9" fontId="8" fillId="6" borderId="132" xfId="15" applyFont="1" applyFill="1" applyBorder="1" applyAlignment="1">
      <alignment vertical="center"/>
    </xf>
    <xf numFmtId="9" fontId="8" fillId="6" borderId="133" xfId="15" applyFont="1" applyFill="1" applyBorder="1" applyAlignment="1">
      <alignment vertical="center"/>
    </xf>
    <xf numFmtId="9" fontId="8" fillId="6" borderId="131" xfId="15" applyFont="1" applyFill="1" applyBorder="1" applyAlignment="1">
      <alignment vertical="center"/>
    </xf>
    <xf numFmtId="9" fontId="8" fillId="6" borderId="135" xfId="15" applyFont="1" applyFill="1" applyBorder="1" applyAlignment="1">
      <alignment vertical="center"/>
    </xf>
    <xf numFmtId="9" fontId="8" fillId="6" borderId="130" xfId="15" applyFont="1" applyFill="1" applyBorder="1" applyAlignment="1">
      <alignment vertical="center"/>
    </xf>
    <xf numFmtId="9" fontId="8" fillId="6" borderId="139" xfId="15" applyFont="1" applyFill="1" applyBorder="1" applyAlignment="1">
      <alignment vertical="center"/>
    </xf>
    <xf numFmtId="9" fontId="8" fillId="6" borderId="140" xfId="15" applyFont="1" applyFill="1" applyBorder="1" applyAlignment="1">
      <alignment vertical="center"/>
    </xf>
    <xf numFmtId="9" fontId="8" fillId="6" borderId="138" xfId="15" applyFont="1" applyFill="1" applyBorder="1" applyAlignment="1">
      <alignment vertical="center"/>
    </xf>
    <xf numFmtId="9" fontId="8" fillId="6" borderId="142" xfId="15" applyFont="1" applyFill="1" applyBorder="1" applyAlignment="1">
      <alignment vertical="center"/>
    </xf>
    <xf numFmtId="9" fontId="8" fillId="6" borderId="137" xfId="15" applyFont="1" applyFill="1" applyBorder="1" applyAlignment="1">
      <alignment vertical="center"/>
    </xf>
    <xf numFmtId="9" fontId="8" fillId="6" borderId="160" xfId="15" applyFont="1" applyFill="1" applyBorder="1" applyAlignment="1">
      <alignment vertical="center"/>
    </xf>
    <xf numFmtId="9" fontId="8" fillId="6" borderId="161" xfId="15" applyFont="1" applyFill="1" applyBorder="1" applyAlignment="1">
      <alignment vertical="center"/>
    </xf>
    <xf numFmtId="9" fontId="8" fillId="6" borderId="119" xfId="15" applyFont="1" applyFill="1" applyBorder="1" applyAlignment="1">
      <alignment vertical="center"/>
    </xf>
    <xf numFmtId="9" fontId="8" fillId="6" borderId="128" xfId="15" applyFont="1" applyFill="1" applyBorder="1" applyAlignment="1">
      <alignment vertical="center"/>
    </xf>
    <xf numFmtId="9" fontId="8" fillId="6" borderId="0" xfId="15" applyFont="1" applyFill="1" applyBorder="1" applyAlignment="1">
      <alignment vertical="center"/>
    </xf>
    <xf numFmtId="9" fontId="8" fillId="6" borderId="75" xfId="15" applyFont="1" applyFill="1" applyBorder="1" applyAlignment="1">
      <alignment vertical="center"/>
    </xf>
    <xf numFmtId="9" fontId="8" fillId="6" borderId="107" xfId="15" applyFont="1" applyFill="1" applyBorder="1" applyAlignment="1">
      <alignment vertical="center"/>
    </xf>
    <xf numFmtId="9" fontId="8" fillId="6" borderId="109" xfId="15" applyFont="1" applyFill="1" applyBorder="1" applyAlignment="1">
      <alignment vertical="center"/>
    </xf>
    <xf numFmtId="9" fontId="8" fillId="6" borderId="9" xfId="15" applyFont="1" applyFill="1" applyBorder="1" applyAlignment="1">
      <alignment vertical="center"/>
    </xf>
    <xf numFmtId="9" fontId="8" fillId="6" borderId="106" xfId="15" applyFont="1" applyFill="1" applyBorder="1" applyAlignment="1">
      <alignment vertical="center"/>
    </xf>
    <xf numFmtId="9" fontId="8" fillId="6" borderId="171" xfId="15" applyFont="1" applyFill="1" applyBorder="1" applyAlignment="1">
      <alignment vertical="center"/>
    </xf>
    <xf numFmtId="9" fontId="8" fillId="6" borderId="173" xfId="15" applyFont="1" applyFill="1" applyBorder="1" applyAlignment="1">
      <alignment vertical="center"/>
    </xf>
    <xf numFmtId="9" fontId="8" fillId="6" borderId="170" xfId="15" applyFont="1" applyFill="1" applyBorder="1" applyAlignment="1">
      <alignment vertical="center"/>
    </xf>
    <xf numFmtId="9" fontId="8" fillId="6" borderId="169" xfId="15" applyFont="1" applyFill="1" applyBorder="1" applyAlignment="1">
      <alignment vertical="center"/>
    </xf>
    <xf numFmtId="9" fontId="8" fillId="6" borderId="175" xfId="15" applyFont="1" applyFill="1" applyBorder="1" applyAlignment="1">
      <alignment vertical="center"/>
    </xf>
    <xf numFmtId="3" fontId="3" fillId="6" borderId="54" xfId="0" applyNumberFormat="1" applyFont="1" applyFill="1" applyBorder="1" applyAlignment="1">
      <alignment horizontal="right" vertical="center"/>
    </xf>
    <xf numFmtId="3" fontId="3" fillId="6" borderId="104" xfId="0" applyNumberFormat="1" applyFont="1" applyFill="1" applyBorder="1" applyAlignment="1">
      <alignment horizontal="right" vertical="center"/>
    </xf>
    <xf numFmtId="3" fontId="3" fillId="6" borderId="86" xfId="0" applyNumberFormat="1" applyFont="1" applyFill="1" applyBorder="1" applyAlignment="1">
      <alignment horizontal="right" vertical="center"/>
    </xf>
    <xf numFmtId="3" fontId="3" fillId="6" borderId="23" xfId="0" applyNumberFormat="1" applyFont="1" applyFill="1" applyBorder="1" applyAlignment="1">
      <alignment horizontal="right" vertical="center"/>
    </xf>
    <xf numFmtId="3" fontId="3" fillId="6" borderId="57" xfId="0" applyNumberFormat="1" applyFont="1" applyFill="1" applyBorder="1" applyAlignment="1">
      <alignment horizontal="right" vertical="center"/>
    </xf>
    <xf numFmtId="3" fontId="3" fillId="6" borderId="52" xfId="0" applyNumberFormat="1" applyFont="1" applyFill="1" applyBorder="1" applyAlignment="1">
      <alignment horizontal="right" vertical="center"/>
    </xf>
    <xf numFmtId="3" fontId="3" fillId="6" borderId="103" xfId="0" applyNumberFormat="1" applyFont="1" applyFill="1" applyBorder="1" applyAlignment="1">
      <alignment horizontal="right" vertical="center"/>
    </xf>
    <xf numFmtId="3" fontId="3" fillId="6" borderId="34" xfId="0" applyNumberFormat="1" applyFont="1" applyFill="1" applyBorder="1" applyAlignment="1">
      <alignment horizontal="right" vertical="center"/>
    </xf>
    <xf numFmtId="3" fontId="3" fillId="6" borderId="41" xfId="0" applyNumberFormat="1" applyFont="1" applyFill="1" applyBorder="1" applyAlignment="1">
      <alignment horizontal="right" vertical="center"/>
    </xf>
    <xf numFmtId="3" fontId="3" fillId="6" borderId="19" xfId="0" applyNumberFormat="1" applyFont="1" applyFill="1" applyBorder="1" applyAlignment="1">
      <alignment horizontal="right" vertical="center"/>
    </xf>
    <xf numFmtId="3" fontId="3" fillId="6" borderId="32" xfId="0" applyNumberFormat="1" applyFont="1" applyFill="1" applyBorder="1" applyAlignment="1">
      <alignment horizontal="right" vertical="center"/>
    </xf>
    <xf numFmtId="3" fontId="3" fillId="6" borderId="78" xfId="0" applyNumberFormat="1" applyFont="1" applyFill="1" applyBorder="1" applyAlignment="1">
      <alignment horizontal="right" vertical="center"/>
    </xf>
    <xf numFmtId="3" fontId="3" fillId="6" borderId="67" xfId="0" applyNumberFormat="1" applyFont="1" applyFill="1" applyBorder="1" applyAlignment="1">
      <alignment horizontal="right" vertical="center"/>
    </xf>
    <xf numFmtId="3" fontId="3" fillId="6" borderId="31" xfId="0" applyNumberFormat="1" applyFont="1" applyFill="1" applyBorder="1" applyAlignment="1">
      <alignment horizontal="right" vertical="center"/>
    </xf>
    <xf numFmtId="3" fontId="3" fillId="6" borderId="22" xfId="0" applyNumberFormat="1" applyFont="1" applyFill="1" applyBorder="1" applyAlignment="1">
      <alignment horizontal="right" vertical="center"/>
    </xf>
    <xf numFmtId="3" fontId="3" fillId="6" borderId="115" xfId="0" applyNumberFormat="1" applyFont="1" applyFill="1" applyBorder="1" applyAlignment="1">
      <alignment horizontal="right" vertical="center"/>
    </xf>
    <xf numFmtId="3" fontId="3" fillId="6" borderId="18" xfId="0" applyNumberFormat="1" applyFont="1" applyFill="1" applyBorder="1" applyAlignment="1">
      <alignment horizontal="right" vertical="center"/>
    </xf>
    <xf numFmtId="3" fontId="3" fillId="6" borderId="79" xfId="0" applyNumberFormat="1" applyFont="1" applyFill="1" applyBorder="1" applyAlignment="1">
      <alignment horizontal="right" vertical="center"/>
    </xf>
    <xf numFmtId="3" fontId="3" fillId="6" borderId="43" xfId="0" applyNumberFormat="1" applyFont="1" applyFill="1" applyBorder="1" applyAlignment="1">
      <alignment horizontal="right" vertical="center"/>
    </xf>
    <xf numFmtId="3" fontId="3" fillId="6" borderId="44" xfId="0" applyNumberFormat="1" applyFont="1" applyFill="1" applyBorder="1" applyAlignment="1">
      <alignment horizontal="right" vertical="center"/>
    </xf>
    <xf numFmtId="3" fontId="3" fillId="6" borderId="17" xfId="0" applyNumberFormat="1" applyFont="1" applyFill="1" applyBorder="1" applyAlignment="1">
      <alignment horizontal="right" vertical="center"/>
    </xf>
    <xf numFmtId="0" fontId="3" fillId="6" borderId="75" xfId="0" applyFont="1" applyFill="1" applyBorder="1" applyAlignment="1">
      <alignment horizontal="center" vertical="center"/>
    </xf>
    <xf numFmtId="3" fontId="3" fillId="6" borderId="118" xfId="17" applyNumberFormat="1" applyFont="1" applyFill="1" applyBorder="1" applyAlignment="1">
      <alignment horizontal="right" vertical="center"/>
    </xf>
    <xf numFmtId="3" fontId="3" fillId="6" borderId="111" xfId="17" applyNumberFormat="1" applyFont="1" applyFill="1" applyBorder="1" applyAlignment="1">
      <alignment horizontal="right" vertical="center"/>
    </xf>
    <xf numFmtId="3" fontId="3" fillId="6" borderId="161" xfId="17" applyNumberFormat="1" applyFont="1" applyFill="1" applyBorder="1" applyAlignment="1">
      <alignment horizontal="right" vertical="center"/>
    </xf>
    <xf numFmtId="3" fontId="3" fillId="6" borderId="119" xfId="17" applyNumberFormat="1" applyFont="1" applyFill="1" applyBorder="1" applyAlignment="1">
      <alignment horizontal="right" vertical="center"/>
    </xf>
    <xf numFmtId="3" fontId="3" fillId="6" borderId="160" xfId="17" applyNumberFormat="1" applyFont="1" applyFill="1" applyBorder="1" applyAlignment="1">
      <alignment horizontal="right" vertical="center"/>
    </xf>
    <xf numFmtId="3" fontId="3" fillId="6" borderId="116" xfId="17" applyNumberFormat="1" applyFont="1" applyFill="1" applyBorder="1" applyAlignment="1">
      <alignment horizontal="right" vertical="center"/>
    </xf>
    <xf numFmtId="3" fontId="3" fillId="6" borderId="39" xfId="17" applyNumberFormat="1" applyFont="1" applyFill="1" applyBorder="1" applyAlignment="1">
      <alignment horizontal="right" vertical="center"/>
    </xf>
    <xf numFmtId="3" fontId="3" fillId="6" borderId="45" xfId="17" applyNumberFormat="1" applyFont="1" applyFill="1" applyBorder="1" applyAlignment="1">
      <alignment horizontal="right" vertical="center"/>
    </xf>
    <xf numFmtId="3" fontId="3" fillId="6" borderId="85" xfId="17" applyNumberFormat="1" applyFont="1" applyFill="1" applyBorder="1" applyAlignment="1">
      <alignment horizontal="right" vertical="center"/>
    </xf>
    <xf numFmtId="3" fontId="3" fillId="6" borderId="81" xfId="17" applyNumberFormat="1" applyFont="1" applyFill="1" applyBorder="1" applyAlignment="1">
      <alignment horizontal="right" vertical="center"/>
    </xf>
    <xf numFmtId="3" fontId="3" fillId="6" borderId="153" xfId="17" applyNumberFormat="1" applyFont="1" applyFill="1" applyBorder="1" applyAlignment="1">
      <alignment horizontal="right" vertical="center"/>
    </xf>
    <xf numFmtId="3" fontId="3" fillId="6" borderId="145" xfId="17" applyNumberFormat="1" applyFont="1" applyFill="1" applyBorder="1" applyAlignment="1">
      <alignment horizontal="right" vertical="center"/>
    </xf>
    <xf numFmtId="3" fontId="3" fillId="6" borderId="147" xfId="17" applyNumberFormat="1" applyFont="1" applyFill="1" applyBorder="1" applyAlignment="1">
      <alignment horizontal="right" vertical="center"/>
    </xf>
    <xf numFmtId="3" fontId="3" fillId="6" borderId="149" xfId="17" applyNumberFormat="1" applyFont="1" applyFill="1" applyBorder="1" applyAlignment="1">
      <alignment horizontal="right" vertical="center"/>
    </xf>
    <xf numFmtId="3" fontId="3" fillId="6" borderId="146" xfId="17" applyNumberFormat="1" applyFont="1" applyFill="1" applyBorder="1" applyAlignment="1">
      <alignment horizontal="right" vertical="center"/>
    </xf>
    <xf numFmtId="3" fontId="3" fillId="6" borderId="151" xfId="17" applyNumberFormat="1" applyFont="1" applyFill="1" applyBorder="1" applyAlignment="1">
      <alignment horizontal="right" vertical="center"/>
    </xf>
    <xf numFmtId="3" fontId="3" fillId="6" borderId="131" xfId="17" applyNumberFormat="1" applyFont="1" applyFill="1" applyBorder="1" applyAlignment="1">
      <alignment horizontal="right" vertical="center"/>
    </xf>
    <xf numFmtId="3" fontId="3" fillId="6" borderId="133" xfId="17" applyNumberFormat="1" applyFont="1" applyFill="1" applyBorder="1" applyAlignment="1">
      <alignment horizontal="right" vertical="center"/>
    </xf>
    <xf numFmtId="3" fontId="3" fillId="6" borderId="135" xfId="17" applyNumberFormat="1" applyFont="1" applyFill="1" applyBorder="1" applyAlignment="1">
      <alignment horizontal="right" vertical="center"/>
    </xf>
    <xf numFmtId="3" fontId="3" fillId="6" borderId="132" xfId="17" applyNumberFormat="1" applyFont="1" applyFill="1" applyBorder="1" applyAlignment="1">
      <alignment horizontal="right" vertical="center"/>
    </xf>
    <xf numFmtId="3" fontId="3" fillId="6" borderId="152" xfId="17" applyNumberFormat="1" applyFont="1" applyFill="1" applyBorder="1" applyAlignment="1">
      <alignment horizontal="right" vertical="center"/>
    </xf>
    <xf numFmtId="3" fontId="3" fillId="6" borderId="138" xfId="17" applyNumberFormat="1" applyFont="1" applyFill="1" applyBorder="1" applyAlignment="1">
      <alignment horizontal="right" vertical="center"/>
    </xf>
    <xf numFmtId="3" fontId="3" fillId="6" borderId="140" xfId="17" applyNumberFormat="1" applyFont="1" applyFill="1" applyBorder="1" applyAlignment="1">
      <alignment horizontal="right" vertical="center"/>
    </xf>
    <xf numFmtId="3" fontId="3" fillId="6" borderId="142" xfId="17" applyNumberFormat="1" applyFont="1" applyFill="1" applyBorder="1" applyAlignment="1">
      <alignment horizontal="right" vertical="center"/>
    </xf>
    <xf numFmtId="3" fontId="3" fillId="6" borderId="139" xfId="17" applyNumberFormat="1" applyFont="1" applyFill="1" applyBorder="1" applyAlignment="1">
      <alignment horizontal="right" vertical="center"/>
    </xf>
    <xf numFmtId="3" fontId="3" fillId="6" borderId="124" xfId="17" applyNumberFormat="1" applyFont="1" applyFill="1" applyBorder="1" applyAlignment="1">
      <alignment horizontal="right" vertical="center"/>
    </xf>
    <xf numFmtId="3" fontId="3" fillId="6" borderId="122" xfId="17" applyNumberFormat="1" applyFont="1" applyFill="1" applyBorder="1" applyAlignment="1">
      <alignment horizontal="right" vertical="center"/>
    </xf>
    <xf numFmtId="3" fontId="3" fillId="6" borderId="126" xfId="17" applyNumberFormat="1" applyFont="1" applyFill="1" applyBorder="1" applyAlignment="1">
      <alignment horizontal="right" vertical="center"/>
    </xf>
    <xf numFmtId="3" fontId="3" fillId="6" borderId="125" xfId="17" applyNumberFormat="1" applyFont="1" applyFill="1" applyBorder="1" applyAlignment="1">
      <alignment horizontal="right" vertical="center"/>
    </xf>
    <xf numFmtId="3" fontId="3" fillId="6" borderId="120" xfId="17" applyNumberFormat="1" applyFont="1" applyFill="1" applyBorder="1" applyAlignment="1">
      <alignment horizontal="right" vertical="center"/>
    </xf>
    <xf numFmtId="3" fontId="3" fillId="6" borderId="33" xfId="17" applyNumberFormat="1" applyFont="1" applyFill="1" applyBorder="1" applyAlignment="1">
      <alignment horizontal="right" vertical="center"/>
    </xf>
    <xf numFmtId="3" fontId="3" fillId="6" borderId="76" xfId="17" applyNumberFormat="1" applyFont="1" applyFill="1" applyBorder="1" applyAlignment="1">
      <alignment horizontal="right" vertical="center"/>
    </xf>
    <xf numFmtId="3" fontId="3" fillId="6" borderId="77" xfId="17" applyNumberFormat="1" applyFont="1" applyFill="1" applyBorder="1" applyAlignment="1">
      <alignment horizontal="right" vertical="center"/>
    </xf>
    <xf numFmtId="3" fontId="3" fillId="6" borderId="42" xfId="17" applyNumberFormat="1" applyFont="1" applyFill="1" applyBorder="1" applyAlignment="1">
      <alignment horizontal="right" vertical="center"/>
    </xf>
    <xf numFmtId="3" fontId="3" fillId="6" borderId="30" xfId="17" applyNumberFormat="1" applyFont="1" applyFill="1" applyBorder="1" applyAlignment="1">
      <alignment horizontal="right" vertical="center"/>
    </xf>
    <xf numFmtId="0" fontId="0" fillId="0" borderId="0" xfId="0" applyFont="1" applyBorder="1" applyAlignment="1">
      <alignment horizontal="center" vertical="center"/>
    </xf>
    <xf numFmtId="176" fontId="8" fillId="2" borderId="34" xfId="15" applyNumberFormat="1" applyFont="1" applyFill="1" applyBorder="1" applyAlignment="1">
      <alignment horizontal="right" vertical="center"/>
    </xf>
    <xf numFmtId="176" fontId="8" fillId="2" borderId="94" xfId="15" applyNumberFormat="1" applyFont="1" applyFill="1" applyBorder="1" applyAlignment="1">
      <alignment horizontal="right" vertical="center"/>
    </xf>
    <xf numFmtId="176" fontId="8" fillId="2" borderId="91" xfId="15" applyNumberFormat="1" applyFont="1" applyFill="1" applyBorder="1" applyAlignment="1">
      <alignment horizontal="right" vertical="center"/>
    </xf>
    <xf numFmtId="176" fontId="8" fillId="2" borderId="47" xfId="15" applyNumberFormat="1" applyFont="1" applyFill="1" applyBorder="1" applyAlignment="1">
      <alignment horizontal="right" vertical="center"/>
    </xf>
    <xf numFmtId="176" fontId="8" fillId="2" borderId="41" xfId="15" applyNumberFormat="1" applyFont="1" applyFill="1" applyBorder="1" applyAlignment="1">
      <alignment horizontal="right" vertical="center"/>
    </xf>
    <xf numFmtId="9" fontId="8" fillId="6" borderId="163" xfId="15" applyFont="1" applyFill="1" applyBorder="1" applyAlignment="1">
      <alignment vertical="center"/>
    </xf>
    <xf numFmtId="9" fontId="8" fillId="6" borderId="165" xfId="15" applyFont="1" applyFill="1" applyBorder="1" applyAlignment="1">
      <alignment vertical="center"/>
    </xf>
    <xf numFmtId="9" fontId="8" fillId="6" borderId="162" xfId="15" applyFont="1" applyFill="1" applyBorder="1" applyAlignment="1">
      <alignment vertical="center"/>
    </xf>
    <xf numFmtId="9" fontId="8" fillId="6" borderId="167" xfId="15" applyFont="1" applyFill="1" applyBorder="1" applyAlignment="1">
      <alignment vertical="center"/>
    </xf>
    <xf numFmtId="9" fontId="8" fillId="6" borderId="184" xfId="15" applyFont="1" applyFill="1" applyBorder="1" applyAlignment="1">
      <alignment vertical="center"/>
    </xf>
    <xf numFmtId="3" fontId="3" fillId="5" borderId="32" xfId="17" applyNumberFormat="1" applyFont="1" applyFill="1" applyBorder="1" applyAlignment="1">
      <alignment horizontal="center" vertical="center"/>
    </xf>
    <xf numFmtId="3" fontId="3" fillId="5" borderId="185" xfId="17" applyNumberFormat="1" applyFont="1" applyFill="1" applyBorder="1" applyAlignment="1">
      <alignment horizontal="center" vertical="center"/>
    </xf>
    <xf numFmtId="3" fontId="3" fillId="5" borderId="54" xfId="17" applyNumberFormat="1" applyFont="1" applyFill="1" applyBorder="1" applyAlignment="1">
      <alignment horizontal="center" vertical="center"/>
    </xf>
    <xf numFmtId="3" fontId="3" fillId="5" borderId="47" xfId="17" applyNumberFormat="1" applyFont="1" applyFill="1" applyBorder="1" applyAlignment="1">
      <alignment horizontal="center" vertical="center"/>
    </xf>
    <xf numFmtId="3" fontId="3" fillId="5" borderId="34" xfId="17" applyNumberFormat="1" applyFont="1" applyFill="1" applyBorder="1" applyAlignment="1">
      <alignment horizontal="center" vertical="center"/>
    </xf>
    <xf numFmtId="3" fontId="3" fillId="5" borderId="94" xfId="17" applyNumberFormat="1" applyFont="1" applyFill="1" applyBorder="1" applyAlignment="1">
      <alignment horizontal="center" vertical="center"/>
    </xf>
    <xf numFmtId="3" fontId="3" fillId="5" borderId="52" xfId="17" applyNumberFormat="1" applyFont="1" applyFill="1" applyBorder="1" applyAlignment="1">
      <alignment horizontal="center" vertical="center"/>
    </xf>
    <xf numFmtId="3" fontId="3" fillId="5" borderId="186" xfId="17" applyNumberFormat="1" applyFont="1" applyFill="1" applyBorder="1" applyAlignment="1">
      <alignment horizontal="center" vertical="center"/>
    </xf>
    <xf numFmtId="3" fontId="3" fillId="5" borderId="62" xfId="17" applyNumberFormat="1" applyFont="1" applyFill="1" applyBorder="1" applyAlignment="1">
      <alignment horizontal="center" vertical="center"/>
    </xf>
    <xf numFmtId="3" fontId="3" fillId="5" borderId="82" xfId="17" applyNumberFormat="1" applyFont="1" applyFill="1" applyBorder="1" applyAlignment="1">
      <alignment horizontal="center" vertical="center"/>
    </xf>
    <xf numFmtId="3" fontId="3" fillId="5" borderId="187" xfId="17" applyNumberFormat="1" applyFont="1" applyFill="1" applyBorder="1" applyAlignment="1">
      <alignment horizontal="center" vertical="center"/>
    </xf>
    <xf numFmtId="3" fontId="3" fillId="5" borderId="55" xfId="17" applyNumberFormat="1" applyFont="1" applyFill="1" applyBorder="1" applyAlignment="1">
      <alignment horizontal="center" vertical="center"/>
    </xf>
    <xf numFmtId="3" fontId="3" fillId="5" borderId="83" xfId="17" applyNumberFormat="1" applyFont="1" applyFill="1" applyBorder="1" applyAlignment="1">
      <alignment horizontal="center" vertical="center"/>
    </xf>
    <xf numFmtId="3" fontId="3" fillId="5" borderId="188" xfId="17" applyNumberFormat="1" applyFont="1" applyFill="1" applyBorder="1" applyAlignment="1">
      <alignment horizontal="center" vertical="center"/>
    </xf>
    <xf numFmtId="3" fontId="3" fillId="5" borderId="189" xfId="17" applyNumberFormat="1" applyFont="1" applyFill="1" applyBorder="1" applyAlignment="1">
      <alignment horizontal="center" vertical="center"/>
    </xf>
    <xf numFmtId="3" fontId="3" fillId="5" borderId="53" xfId="17" applyNumberFormat="1" applyFont="1" applyFill="1" applyBorder="1" applyAlignment="1">
      <alignment horizontal="center" vertical="center"/>
    </xf>
    <xf numFmtId="3" fontId="3" fillId="5" borderId="72" xfId="17" applyNumberFormat="1" applyFont="1" applyFill="1" applyBorder="1" applyAlignment="1">
      <alignment horizontal="center" vertical="center"/>
    </xf>
    <xf numFmtId="3" fontId="3" fillId="5" borderId="183" xfId="17" applyNumberFormat="1" applyFont="1" applyFill="1" applyBorder="1" applyAlignment="1">
      <alignment horizontal="center" vertical="center"/>
    </xf>
    <xf numFmtId="3" fontId="3" fillId="5" borderId="18" xfId="17" applyNumberFormat="1" applyFont="1" applyFill="1" applyBorder="1" applyAlignment="1">
      <alignment horizontal="center" vertical="center"/>
    </xf>
    <xf numFmtId="3" fontId="3" fillId="5" borderId="43" xfId="17" applyNumberFormat="1" applyFont="1" applyFill="1" applyBorder="1" applyAlignment="1">
      <alignment horizontal="center" vertical="center"/>
    </xf>
    <xf numFmtId="3" fontId="3" fillId="5" borderId="40" xfId="17" applyNumberFormat="1" applyFont="1" applyFill="1" applyBorder="1" applyAlignment="1">
      <alignment horizontal="center" vertical="center"/>
    </xf>
    <xf numFmtId="3" fontId="3" fillId="5" borderId="51" xfId="17" applyNumberFormat="1" applyFont="1" applyFill="1" applyBorder="1" applyAlignment="1">
      <alignment horizontal="center" vertical="center"/>
    </xf>
    <xf numFmtId="3" fontId="3" fillId="3" borderId="92" xfId="17" applyNumberFormat="1" applyFont="1" applyFill="1" applyBorder="1" applyAlignment="1">
      <alignment horizontal="center" vertical="center"/>
    </xf>
    <xf numFmtId="3" fontId="3" fillId="3" borderId="23" xfId="17" applyNumberFormat="1" applyFont="1" applyFill="1" applyBorder="1" applyAlignment="1">
      <alignment horizontal="center" vertical="center"/>
    </xf>
    <xf numFmtId="3" fontId="3" fillId="3" borderId="41" xfId="17" applyNumberFormat="1" applyFont="1" applyFill="1" applyBorder="1" applyAlignment="1">
      <alignment horizontal="center" vertical="center"/>
    </xf>
    <xf numFmtId="3" fontId="3" fillId="3" borderId="97" xfId="17" applyNumberFormat="1" applyFont="1" applyFill="1" applyBorder="1" applyAlignment="1">
      <alignment horizontal="center" vertical="center"/>
    </xf>
    <xf numFmtId="3" fontId="3" fillId="3" borderId="62" xfId="17" applyNumberFormat="1" applyFont="1" applyFill="1" applyBorder="1" applyAlignment="1">
      <alignment horizontal="center" vertical="center"/>
    </xf>
    <xf numFmtId="3" fontId="3" fillId="3" borderId="99" xfId="17" applyNumberFormat="1" applyFont="1" applyFill="1" applyBorder="1" applyAlignment="1">
      <alignment horizontal="center" vertical="center"/>
    </xf>
    <xf numFmtId="3" fontId="3" fillId="3" borderId="55" xfId="17" applyNumberFormat="1" applyFont="1" applyFill="1" applyBorder="1" applyAlignment="1">
      <alignment horizontal="center" vertical="center"/>
    </xf>
    <xf numFmtId="3" fontId="3" fillId="3" borderId="54" xfId="17" applyNumberFormat="1" applyFont="1" applyFill="1" applyBorder="1" applyAlignment="1">
      <alignment horizontal="center" vertical="center"/>
    </xf>
    <xf numFmtId="3" fontId="3" fillId="3" borderId="52" xfId="17" applyNumberFormat="1" applyFont="1" applyFill="1" applyBorder="1" applyAlignment="1">
      <alignment horizontal="center" vertical="center"/>
    </xf>
    <xf numFmtId="3" fontId="3" fillId="3" borderId="101" xfId="17" applyNumberFormat="1" applyFont="1" applyFill="1" applyBorder="1" applyAlignment="1">
      <alignment horizontal="center" vertical="center"/>
    </xf>
    <xf numFmtId="3" fontId="3" fillId="3" borderId="53" xfId="17" applyNumberFormat="1" applyFont="1" applyFill="1" applyBorder="1" applyAlignment="1">
      <alignment horizontal="center" vertical="center"/>
    </xf>
    <xf numFmtId="3" fontId="3" fillId="3" borderId="60" xfId="17" applyNumberFormat="1" applyFont="1" applyFill="1" applyBorder="1" applyAlignment="1">
      <alignment horizontal="center" vertical="center"/>
    </xf>
    <xf numFmtId="3" fontId="3" fillId="3" borderId="51" xfId="17" applyNumberFormat="1" applyFont="1" applyFill="1" applyBorder="1" applyAlignment="1">
      <alignment horizontal="center" vertical="center"/>
    </xf>
    <xf numFmtId="3" fontId="3" fillId="3" borderId="44" xfId="17" applyNumberFormat="1" applyFont="1" applyFill="1" applyBorder="1" applyAlignment="1">
      <alignment horizontal="center" vertical="center"/>
    </xf>
    <xf numFmtId="176" fontId="3" fillId="3" borderId="85" xfId="15" applyNumberFormat="1" applyFont="1" applyFill="1" applyBorder="1" applyAlignment="1">
      <alignment horizontal="center" vertical="center"/>
    </xf>
    <xf numFmtId="176" fontId="3" fillId="3" borderId="81" xfId="15" applyNumberFormat="1" applyFont="1" applyFill="1" applyBorder="1" applyAlignment="1">
      <alignment horizontal="center" vertical="center"/>
    </xf>
    <xf numFmtId="176" fontId="3" fillId="3" borderId="23" xfId="15" applyNumberFormat="1" applyFont="1" applyFill="1" applyBorder="1" applyAlignment="1">
      <alignment horizontal="center" vertical="center"/>
    </xf>
    <xf numFmtId="176" fontId="3" fillId="3" borderId="54" xfId="15" applyNumberFormat="1" applyFont="1" applyFill="1" applyBorder="1" applyAlignment="1">
      <alignment horizontal="center" vertical="center"/>
    </xf>
    <xf numFmtId="176" fontId="3" fillId="3" borderId="41" xfId="15" applyNumberFormat="1" applyFont="1" applyFill="1" applyBorder="1" applyAlignment="1">
      <alignment horizontal="center" vertical="center"/>
    </xf>
    <xf numFmtId="176" fontId="3" fillId="3" borderId="52" xfId="15" applyNumberFormat="1" applyFont="1" applyFill="1" applyBorder="1" applyAlignment="1">
      <alignment horizontal="center" vertical="center"/>
    </xf>
    <xf numFmtId="176" fontId="3" fillId="3" borderId="13" xfId="15" applyNumberFormat="1" applyFont="1" applyFill="1" applyBorder="1" applyAlignment="1">
      <alignment horizontal="center" vertical="center"/>
    </xf>
    <xf numFmtId="176" fontId="3" fillId="3" borderId="60" xfId="15" applyNumberFormat="1" applyFont="1" applyFill="1" applyBorder="1" applyAlignment="1">
      <alignment horizontal="center" vertical="center"/>
    </xf>
    <xf numFmtId="3" fontId="3" fillId="3" borderId="7" xfId="0" applyNumberFormat="1" applyFont="1" applyFill="1" applyBorder="1" applyAlignment="1">
      <alignment horizontal="center" vertical="center"/>
    </xf>
    <xf numFmtId="3" fontId="3" fillId="3" borderId="13" xfId="0" applyNumberFormat="1" applyFont="1" applyFill="1" applyBorder="1" applyAlignment="1">
      <alignment horizontal="center" vertical="center"/>
    </xf>
    <xf numFmtId="207" fontId="3" fillId="3" borderId="92" xfId="0" applyNumberFormat="1" applyFont="1" applyFill="1" applyBorder="1" applyAlignment="1">
      <alignment horizontal="center" vertical="center"/>
    </xf>
    <xf numFmtId="207" fontId="3" fillId="3" borderId="44" xfId="0" applyNumberFormat="1" applyFont="1" applyFill="1" applyBorder="1" applyAlignment="1">
      <alignment horizontal="center" vertical="center"/>
    </xf>
    <xf numFmtId="176" fontId="8" fillId="6" borderId="23" xfId="15" applyNumberFormat="1" applyFont="1" applyFill="1" applyBorder="1" applyAlignment="1">
      <alignment horizontal="center" vertical="center"/>
    </xf>
    <xf numFmtId="176" fontId="8" fillId="6" borderId="41" xfId="15" applyNumberFormat="1" applyFont="1" applyFill="1" applyBorder="1" applyAlignment="1">
      <alignment horizontal="center" vertical="center"/>
    </xf>
    <xf numFmtId="176" fontId="8" fillId="6" borderId="97" xfId="15" applyNumberFormat="1" applyFont="1" applyFill="1" applyBorder="1" applyAlignment="1">
      <alignment horizontal="center" vertical="center"/>
    </xf>
    <xf numFmtId="176" fontId="8" fillId="6" borderId="99" xfId="15" applyNumberFormat="1" applyFont="1" applyFill="1" applyBorder="1" applyAlignment="1">
      <alignment horizontal="center" vertical="center"/>
    </xf>
    <xf numFmtId="176" fontId="8" fillId="6" borderId="60" xfId="15" applyNumberFormat="1" applyFont="1" applyFill="1" applyBorder="1" applyAlignment="1">
      <alignment horizontal="center" vertical="center"/>
    </xf>
    <xf numFmtId="176" fontId="8" fillId="6" borderId="57" xfId="15" applyNumberFormat="1" applyFont="1" applyFill="1" applyBorder="1" applyAlignment="1">
      <alignment horizontal="right" vertical="center"/>
    </xf>
    <xf numFmtId="3" fontId="3" fillId="6" borderId="185" xfId="17" applyNumberFormat="1" applyFont="1" applyFill="1" applyBorder="1" applyAlignment="1">
      <alignment horizontal="right" vertical="center"/>
    </xf>
    <xf numFmtId="3" fontId="3" fillId="6" borderId="47" xfId="17" applyNumberFormat="1" applyFont="1" applyFill="1" applyBorder="1" applyAlignment="1">
      <alignment horizontal="right" vertical="center"/>
    </xf>
    <xf numFmtId="3" fontId="3" fillId="6" borderId="186" xfId="17" applyNumberFormat="1" applyFont="1" applyFill="1" applyBorder="1" applyAlignment="1">
      <alignment horizontal="right" vertical="center"/>
    </xf>
    <xf numFmtId="3" fontId="3" fillId="6" borderId="62" xfId="17" applyNumberFormat="1" applyFont="1" applyFill="1" applyBorder="1" applyAlignment="1">
      <alignment horizontal="right" vertical="center"/>
    </xf>
    <xf numFmtId="3" fontId="3" fillId="6" borderId="82" xfId="17" applyNumberFormat="1" applyFont="1" applyFill="1" applyBorder="1" applyAlignment="1">
      <alignment horizontal="right" vertical="center"/>
    </xf>
    <xf numFmtId="3" fontId="3" fillId="6" borderId="187" xfId="17" applyNumberFormat="1" applyFont="1" applyFill="1" applyBorder="1" applyAlignment="1">
      <alignment horizontal="right" vertical="center"/>
    </xf>
    <xf numFmtId="3" fontId="3" fillId="6" borderId="97" xfId="17" applyNumberFormat="1" applyFont="1" applyFill="1" applyBorder="1" applyAlignment="1">
      <alignment horizontal="right" vertical="center"/>
    </xf>
    <xf numFmtId="3" fontId="3" fillId="6" borderId="55" xfId="17" applyNumberFormat="1" applyFont="1" applyFill="1" applyBorder="1" applyAlignment="1">
      <alignment horizontal="right" vertical="center"/>
    </xf>
    <xf numFmtId="3" fontId="3" fillId="6" borderId="83" xfId="17" applyNumberFormat="1" applyFont="1" applyFill="1" applyBorder="1" applyAlignment="1">
      <alignment horizontal="right" vertical="center"/>
    </xf>
    <xf numFmtId="3" fontId="3" fillId="6" borderId="188" xfId="17" applyNumberFormat="1" applyFont="1" applyFill="1" applyBorder="1" applyAlignment="1">
      <alignment horizontal="right" vertical="center"/>
    </xf>
    <xf numFmtId="3" fontId="3" fillId="6" borderId="99" xfId="17" applyNumberFormat="1" applyFont="1" applyFill="1" applyBorder="1" applyAlignment="1">
      <alignment horizontal="right" vertical="center"/>
    </xf>
    <xf numFmtId="3" fontId="3" fillId="6" borderId="189" xfId="17" applyNumberFormat="1" applyFont="1" applyFill="1" applyBorder="1" applyAlignment="1">
      <alignment horizontal="right" vertical="center"/>
    </xf>
    <xf numFmtId="3" fontId="3" fillId="6" borderId="46" xfId="17" applyNumberFormat="1" applyFont="1" applyFill="1" applyBorder="1" applyAlignment="1">
      <alignment horizontal="right" vertical="center"/>
    </xf>
    <xf numFmtId="3" fontId="3" fillId="6" borderId="183" xfId="17" applyNumberFormat="1" applyFont="1" applyFill="1" applyBorder="1" applyAlignment="1">
      <alignment horizontal="right" vertical="center"/>
    </xf>
    <xf numFmtId="3" fontId="3" fillId="6" borderId="51" xfId="17" applyNumberFormat="1" applyFont="1" applyFill="1" applyBorder="1" applyAlignment="1">
      <alignment horizontal="right" vertical="center"/>
    </xf>
    <xf numFmtId="3" fontId="3" fillId="6" borderId="40" xfId="17" applyNumberFormat="1" applyFont="1" applyFill="1" applyBorder="1" applyAlignment="1">
      <alignment horizontal="right" vertical="center"/>
    </xf>
    <xf numFmtId="3" fontId="3" fillId="6" borderId="70" xfId="17" applyNumberFormat="1" applyFont="1" applyFill="1" applyBorder="1" applyAlignment="1">
      <alignment horizontal="right" vertical="center"/>
    </xf>
    <xf numFmtId="3" fontId="3" fillId="6" borderId="60" xfId="17" applyNumberFormat="1" applyFont="1" applyFill="1" applyBorder="1" applyAlignment="1">
      <alignment horizontal="right" vertical="center"/>
    </xf>
    <xf numFmtId="176" fontId="3" fillId="6" borderId="116" xfId="15" applyNumberFormat="1" applyFont="1" applyFill="1" applyBorder="1" applyAlignment="1">
      <alignment horizontal="right" vertical="center"/>
    </xf>
    <xf numFmtId="176" fontId="3" fillId="6" borderId="39" xfId="15" applyNumberFormat="1" applyFont="1" applyFill="1" applyBorder="1" applyAlignment="1">
      <alignment horizontal="right" vertical="center"/>
    </xf>
    <xf numFmtId="176" fontId="3" fillId="6" borderId="45" xfId="15" applyNumberFormat="1" applyFont="1" applyFill="1" applyBorder="1" applyAlignment="1">
      <alignment horizontal="right" vertical="center"/>
    </xf>
    <xf numFmtId="176" fontId="3" fillId="6" borderId="85" xfId="15" applyNumberFormat="1" applyFont="1" applyFill="1" applyBorder="1" applyAlignment="1">
      <alignment horizontal="right" vertical="center"/>
    </xf>
    <xf numFmtId="176" fontId="3" fillId="6" borderId="47" xfId="15" applyNumberFormat="1" applyFont="1" applyFill="1" applyBorder="1" applyAlignment="1">
      <alignment horizontal="right" vertical="center"/>
    </xf>
    <xf numFmtId="176" fontId="3" fillId="6" borderId="34" xfId="15" applyNumberFormat="1" applyFont="1" applyFill="1" applyBorder="1" applyAlignment="1">
      <alignment horizontal="right" vertical="center"/>
    </xf>
    <xf numFmtId="176" fontId="3" fillId="6" borderId="103" xfId="15" applyNumberFormat="1" applyFont="1" applyFill="1" applyBorder="1" applyAlignment="1">
      <alignment horizontal="right" vertical="center"/>
    </xf>
    <xf numFmtId="176" fontId="3" fillId="6" borderId="41" xfId="15" applyNumberFormat="1" applyFont="1" applyFill="1" applyBorder="1" applyAlignment="1">
      <alignment horizontal="right" vertical="center"/>
    </xf>
    <xf numFmtId="176" fontId="3" fillId="6" borderId="84" xfId="15" applyNumberFormat="1" applyFont="1" applyFill="1" applyBorder="1" applyAlignment="1">
      <alignment horizontal="right" vertical="center"/>
    </xf>
    <xf numFmtId="176" fontId="3" fillId="6" borderId="60" xfId="15" applyNumberFormat="1" applyFont="1" applyFill="1" applyBorder="1" applyAlignment="1">
      <alignment horizontal="right" vertical="center"/>
    </xf>
    <xf numFmtId="3" fontId="3" fillId="6" borderId="51" xfId="0" applyNumberFormat="1" applyFont="1" applyFill="1" applyBorder="1" applyAlignment="1">
      <alignment horizontal="right" vertical="center"/>
    </xf>
    <xf numFmtId="207" fontId="3" fillId="6" borderId="92" xfId="0" applyNumberFormat="1" applyFont="1" applyFill="1" applyBorder="1" applyAlignment="1">
      <alignment horizontal="right" vertical="center"/>
    </xf>
    <xf numFmtId="207" fontId="3" fillId="6" borderId="44" xfId="0" applyNumberFormat="1" applyFont="1" applyFill="1" applyBorder="1" applyAlignment="1">
      <alignment horizontal="right" vertical="center"/>
    </xf>
    <xf numFmtId="207" fontId="3" fillId="6" borderId="15" xfId="0" applyNumberFormat="1" applyFont="1" applyFill="1" applyBorder="1" applyAlignment="1">
      <alignment horizontal="right" vertical="center"/>
    </xf>
    <xf numFmtId="207" fontId="3" fillId="6" borderId="17" xfId="0" applyNumberFormat="1" applyFont="1" applyFill="1" applyBorder="1" applyAlignment="1">
      <alignment horizontal="right" vertical="center"/>
    </xf>
    <xf numFmtId="176" fontId="8" fillId="6" borderId="85" xfId="15" applyNumberFormat="1" applyFont="1" applyFill="1" applyBorder="1" applyAlignment="1">
      <alignment horizontal="center" vertical="center"/>
    </xf>
    <xf numFmtId="179" fontId="8" fillId="6" borderId="91" xfId="15" applyNumberFormat="1" applyFont="1" applyFill="1" applyBorder="1" applyAlignment="1">
      <alignment horizontal="right" vertical="center"/>
    </xf>
    <xf numFmtId="179" fontId="8" fillId="6" borderId="69" xfId="15" applyNumberFormat="1" applyFont="1" applyFill="1" applyBorder="1" applyAlignment="1">
      <alignment horizontal="right" vertical="center"/>
    </xf>
    <xf numFmtId="3" fontId="3" fillId="3" borderId="109" xfId="17" applyNumberFormat="1" applyFont="1" applyFill="1" applyBorder="1" applyAlignment="1">
      <alignment horizontal="center" vertical="center"/>
    </xf>
    <xf numFmtId="3" fontId="3" fillId="3" borderId="85" xfId="17" applyNumberFormat="1" applyFont="1" applyFill="1" applyBorder="1" applyAlignment="1">
      <alignment horizontal="center" vertical="center"/>
    </xf>
    <xf numFmtId="3" fontId="3" fillId="3" borderId="149" xfId="17" applyNumberFormat="1" applyFont="1" applyFill="1" applyBorder="1" applyAlignment="1">
      <alignment horizontal="center" vertical="center"/>
    </xf>
    <xf numFmtId="3" fontId="3" fillId="3" borderId="135" xfId="17" applyNumberFormat="1" applyFont="1" applyFill="1" applyBorder="1" applyAlignment="1">
      <alignment horizontal="center" vertical="center"/>
    </xf>
    <xf numFmtId="3" fontId="3" fillId="3" borderId="0" xfId="17" applyNumberFormat="1" applyFont="1" applyFill="1" applyBorder="1" applyAlignment="1">
      <alignment horizontal="center" vertical="center"/>
    </xf>
    <xf numFmtId="3" fontId="3" fillId="3" borderId="81" xfId="17" applyNumberFormat="1" applyFont="1" applyFill="1" applyBorder="1" applyAlignment="1">
      <alignment horizontal="center" vertical="center"/>
    </xf>
    <xf numFmtId="3" fontId="3" fillId="3" borderId="146" xfId="17" applyNumberFormat="1" applyFont="1" applyFill="1" applyBorder="1" applyAlignment="1">
      <alignment horizontal="center" vertical="center"/>
    </xf>
    <xf numFmtId="3" fontId="3" fillId="3" borderId="132" xfId="17" applyNumberFormat="1" applyFont="1" applyFill="1" applyBorder="1" applyAlignment="1">
      <alignment horizontal="center" vertical="center"/>
    </xf>
    <xf numFmtId="3" fontId="3" fillId="3" borderId="142" xfId="17" applyNumberFormat="1" applyFont="1" applyFill="1" applyBorder="1" applyAlignment="1">
      <alignment horizontal="center" vertical="center"/>
    </xf>
    <xf numFmtId="3" fontId="3" fillId="3" borderId="139" xfId="17" applyNumberFormat="1" applyFont="1" applyFill="1" applyBorder="1" applyAlignment="1">
      <alignment horizontal="center" vertical="center"/>
    </xf>
    <xf numFmtId="3" fontId="3" fillId="3" borderId="18" xfId="17" applyNumberFormat="1" applyFont="1" applyFill="1" applyBorder="1" applyAlignment="1">
      <alignment horizontal="center" vertical="center"/>
    </xf>
    <xf numFmtId="3" fontId="3" fillId="3" borderId="113" xfId="0" applyNumberFormat="1" applyFont="1" applyFill="1" applyBorder="1" applyAlignment="1">
      <alignment horizontal="center" vertical="center"/>
    </xf>
    <xf numFmtId="176" fontId="3" fillId="3" borderId="69" xfId="15" applyNumberFormat="1" applyFont="1" applyFill="1" applyBorder="1" applyAlignment="1">
      <alignment horizontal="center" vertical="center"/>
    </xf>
    <xf numFmtId="176" fontId="8" fillId="6" borderId="119" xfId="15" applyNumberFormat="1" applyFont="1" applyFill="1" applyBorder="1" applyAlignment="1">
      <alignment horizontal="center" vertical="center"/>
    </xf>
    <xf numFmtId="176" fontId="8" fillId="6" borderId="127" xfId="15" applyNumberFormat="1" applyFont="1" applyFill="1" applyBorder="1" applyAlignment="1">
      <alignment horizontal="center" vertical="center"/>
    </xf>
    <xf numFmtId="176" fontId="8" fillId="6" borderId="56" xfId="15" applyNumberFormat="1" applyFont="1" applyFill="1" applyBorder="1" applyAlignment="1">
      <alignment horizontal="center" vertical="center"/>
    </xf>
    <xf numFmtId="176" fontId="8" fillId="6" borderId="149" xfId="15" applyNumberFormat="1" applyFont="1" applyFill="1" applyBorder="1" applyAlignment="1">
      <alignment horizontal="center" vertical="center"/>
    </xf>
    <xf numFmtId="176" fontId="8" fillId="6" borderId="143" xfId="15" applyNumberFormat="1" applyFont="1" applyFill="1" applyBorder="1" applyAlignment="1">
      <alignment horizontal="center" vertical="center"/>
    </xf>
    <xf numFmtId="176" fontId="8" fillId="6" borderId="135" xfId="15" applyNumberFormat="1" applyFont="1" applyFill="1" applyBorder="1" applyAlignment="1">
      <alignment horizontal="center" vertical="center"/>
    </xf>
    <xf numFmtId="176" fontId="8" fillId="6" borderId="129" xfId="15" applyNumberFormat="1" applyFont="1" applyFill="1" applyBorder="1" applyAlignment="1">
      <alignment horizontal="center" vertical="center"/>
    </xf>
    <xf numFmtId="176" fontId="8" fillId="6" borderId="142" xfId="15" applyNumberFormat="1" applyFont="1" applyFill="1" applyBorder="1" applyAlignment="1" quotePrefix="1">
      <alignment horizontal="center" vertical="center"/>
    </xf>
    <xf numFmtId="176" fontId="8" fillId="6" borderId="136" xfId="15" applyNumberFormat="1" applyFont="1" applyFill="1" applyBorder="1" applyAlignment="1" quotePrefix="1">
      <alignment horizontal="center" vertical="center"/>
    </xf>
    <xf numFmtId="176" fontId="8" fillId="6" borderId="44" xfId="15" applyNumberFormat="1" applyFont="1" applyFill="1" applyBorder="1" applyAlignment="1">
      <alignment horizontal="center" vertical="center"/>
    </xf>
    <xf numFmtId="176" fontId="8" fillId="6" borderId="17" xfId="15" applyNumberFormat="1" applyFont="1" applyFill="1" applyBorder="1" applyAlignment="1">
      <alignment horizontal="center" vertical="center"/>
    </xf>
    <xf numFmtId="176" fontId="8" fillId="6" borderId="42" xfId="15" applyNumberFormat="1" applyFont="1" applyFill="1" applyBorder="1" applyAlignment="1">
      <alignment horizontal="center" vertical="center"/>
    </xf>
    <xf numFmtId="3" fontId="3" fillId="3" borderId="9" xfId="17" applyNumberFormat="1" applyFont="1" applyFill="1" applyBorder="1" applyAlignment="1">
      <alignment horizontal="center" vertical="center"/>
    </xf>
    <xf numFmtId="3" fontId="3" fillId="3" borderId="14" xfId="17" applyNumberFormat="1" applyFont="1" applyFill="1" applyBorder="1" applyAlignment="1">
      <alignment horizontal="center" vertical="center"/>
    </xf>
    <xf numFmtId="3" fontId="3" fillId="3" borderId="144" xfId="17" applyNumberFormat="1" applyFont="1" applyFill="1" applyBorder="1" applyAlignment="1">
      <alignment horizontal="center" vertical="center"/>
    </xf>
    <xf numFmtId="3" fontId="3" fillId="3" borderId="130" xfId="17" applyNumberFormat="1" applyFont="1" applyFill="1" applyBorder="1" applyAlignment="1">
      <alignment horizontal="center" vertical="center"/>
    </xf>
    <xf numFmtId="3" fontId="3" fillId="3" borderId="137" xfId="17" applyNumberFormat="1" applyFont="1" applyFill="1" applyBorder="1" applyAlignment="1">
      <alignment horizontal="center" vertical="center"/>
    </xf>
    <xf numFmtId="3" fontId="3" fillId="3" borderId="20" xfId="17" applyNumberFormat="1" applyFont="1" applyFill="1" applyBorder="1" applyAlignment="1">
      <alignment horizontal="center" vertical="center"/>
    </xf>
    <xf numFmtId="3" fontId="3" fillId="3" borderId="73" xfId="0" applyNumberFormat="1" applyFont="1" applyFill="1" applyBorder="1" applyAlignment="1">
      <alignment horizontal="center" vertical="center"/>
    </xf>
    <xf numFmtId="176" fontId="8" fillId="0" borderId="0" xfId="15" applyNumberFormat="1" applyFont="1" applyFill="1" applyAlignment="1">
      <alignment horizontal="center" vertical="center"/>
    </xf>
    <xf numFmtId="176" fontId="8" fillId="6" borderId="28" xfId="15" applyNumberFormat="1" applyFont="1" applyFill="1" applyBorder="1" applyAlignment="1">
      <alignment horizontal="center" vertical="center"/>
    </xf>
    <xf numFmtId="176" fontId="8" fillId="6" borderId="190" xfId="15" applyNumberFormat="1" applyFont="1" applyFill="1" applyBorder="1" applyAlignment="1">
      <alignment horizontal="center" vertical="center"/>
    </xf>
    <xf numFmtId="176" fontId="8" fillId="6" borderId="191" xfId="15" applyNumberFormat="1" applyFont="1" applyFill="1" applyBorder="1" applyAlignment="1">
      <alignment horizontal="center" vertical="center"/>
    </xf>
    <xf numFmtId="186" fontId="3" fillId="3" borderId="7" xfId="0" applyNumberFormat="1" applyFont="1" applyFill="1" applyBorder="1" applyAlignment="1">
      <alignment horizontal="center" vertical="center"/>
    </xf>
    <xf numFmtId="186" fontId="3" fillId="3" borderId="73" xfId="0" applyNumberFormat="1" applyFont="1" applyFill="1" applyBorder="1" applyAlignment="1">
      <alignment horizontal="center" vertical="center"/>
    </xf>
    <xf numFmtId="186" fontId="3" fillId="3" borderId="21" xfId="0" applyNumberFormat="1" applyFont="1" applyFill="1" applyBorder="1" applyAlignment="1">
      <alignment horizontal="center" vertical="center"/>
    </xf>
    <xf numFmtId="176" fontId="8" fillId="6" borderId="33" xfId="15" applyNumberFormat="1" applyFont="1" applyFill="1" applyBorder="1" applyAlignment="1">
      <alignment horizontal="center" vertical="center"/>
    </xf>
    <xf numFmtId="3" fontId="3" fillId="3" borderId="109" xfId="0" applyNumberFormat="1" applyFont="1" applyFill="1" applyBorder="1" applyAlignment="1">
      <alignment horizontal="center" vertical="center"/>
    </xf>
    <xf numFmtId="3" fontId="3" fillId="3" borderId="9" xfId="0" applyNumberFormat="1" applyFont="1" applyFill="1" applyBorder="1" applyAlignment="1">
      <alignment horizontal="center" vertical="center"/>
    </xf>
    <xf numFmtId="3" fontId="3" fillId="3" borderId="85" xfId="0" applyNumberFormat="1" applyFont="1" applyFill="1" applyBorder="1" applyAlignment="1">
      <alignment horizontal="center" vertical="center"/>
    </xf>
    <xf numFmtId="3" fontId="3" fillId="3" borderId="14" xfId="0" applyNumberFormat="1" applyFont="1" applyFill="1" applyBorder="1" applyAlignment="1">
      <alignment horizontal="center" vertical="center"/>
    </xf>
    <xf numFmtId="3" fontId="3" fillId="3" borderId="149" xfId="0" applyNumberFormat="1" applyFont="1" applyFill="1" applyBorder="1" applyAlignment="1">
      <alignment horizontal="center" vertical="center"/>
    </xf>
    <xf numFmtId="3" fontId="3" fillId="3" borderId="144" xfId="0" applyNumberFormat="1" applyFont="1" applyFill="1" applyBorder="1" applyAlignment="1">
      <alignment horizontal="center" vertical="center"/>
    </xf>
    <xf numFmtId="3" fontId="3" fillId="3" borderId="135" xfId="0" applyNumberFormat="1" applyFont="1" applyFill="1" applyBorder="1" applyAlignment="1">
      <alignment horizontal="center" vertical="center"/>
    </xf>
    <xf numFmtId="3" fontId="3" fillId="3" borderId="130" xfId="0" applyNumberFormat="1" applyFont="1" applyFill="1" applyBorder="1" applyAlignment="1">
      <alignment horizontal="center" vertical="center"/>
    </xf>
    <xf numFmtId="3" fontId="3" fillId="3" borderId="142" xfId="0" applyNumberFormat="1" applyFont="1" applyFill="1" applyBorder="1" applyAlignment="1">
      <alignment horizontal="center" vertical="center"/>
    </xf>
    <xf numFmtId="3" fontId="3" fillId="3" borderId="137" xfId="0" applyNumberFormat="1" applyFont="1" applyFill="1" applyBorder="1" applyAlignment="1">
      <alignment horizontal="center" vertical="center"/>
    </xf>
    <xf numFmtId="186" fontId="3" fillId="3" borderId="44" xfId="0" applyNumberFormat="1" applyFont="1" applyFill="1" applyBorder="1" applyAlignment="1">
      <alignment horizontal="center" vertical="center"/>
    </xf>
    <xf numFmtId="186" fontId="3" fillId="3" borderId="20" xfId="0" applyNumberFormat="1" applyFont="1" applyFill="1" applyBorder="1" applyAlignment="1">
      <alignment horizontal="center" vertical="center"/>
    </xf>
    <xf numFmtId="176" fontId="8" fillId="6" borderId="142" xfId="15" applyNumberFormat="1" applyFont="1" applyFill="1" applyBorder="1" applyAlignment="1">
      <alignment horizontal="center" vertical="center"/>
    </xf>
    <xf numFmtId="3" fontId="3" fillId="3" borderId="44" xfId="0" applyNumberFormat="1" applyFont="1" applyFill="1" applyBorder="1" applyAlignment="1">
      <alignment horizontal="center" vertical="center"/>
    </xf>
    <xf numFmtId="3" fontId="3" fillId="3" borderId="20" xfId="0" applyNumberFormat="1" applyFont="1" applyFill="1" applyBorder="1" applyAlignment="1">
      <alignment horizontal="center" vertical="center"/>
    </xf>
    <xf numFmtId="176" fontId="3" fillId="3" borderId="51" xfId="15" applyNumberFormat="1" applyFont="1" applyFill="1" applyBorder="1" applyAlignment="1">
      <alignment horizontal="center" vertical="center"/>
    </xf>
    <xf numFmtId="3" fontId="3" fillId="3" borderId="0" xfId="0" applyNumberFormat="1" applyFont="1" applyFill="1" applyBorder="1" applyAlignment="1">
      <alignment horizontal="center" vertical="center"/>
    </xf>
    <xf numFmtId="3" fontId="3" fillId="3" borderId="81" xfId="0" applyNumberFormat="1" applyFont="1" applyFill="1" applyBorder="1" applyAlignment="1">
      <alignment horizontal="center" vertical="center"/>
    </xf>
    <xf numFmtId="3" fontId="3" fillId="3" borderId="146" xfId="0" applyNumberFormat="1" applyFont="1" applyFill="1" applyBorder="1" applyAlignment="1">
      <alignment horizontal="center" vertical="center"/>
    </xf>
    <xf numFmtId="3" fontId="3" fillId="3" borderId="132" xfId="0" applyNumberFormat="1" applyFont="1" applyFill="1" applyBorder="1" applyAlignment="1">
      <alignment horizontal="center" vertical="center"/>
    </xf>
    <xf numFmtId="3" fontId="3" fillId="3" borderId="139" xfId="0" applyNumberFormat="1" applyFont="1" applyFill="1" applyBorder="1" applyAlignment="1">
      <alignment horizontal="center" vertical="center"/>
    </xf>
    <xf numFmtId="3" fontId="3" fillId="3" borderId="18" xfId="0" applyNumberFormat="1" applyFont="1" applyFill="1" applyBorder="1" applyAlignment="1">
      <alignment horizontal="center" vertical="center"/>
    </xf>
    <xf numFmtId="3" fontId="3" fillId="3" borderId="21" xfId="0" applyNumberFormat="1" applyFont="1" applyFill="1" applyBorder="1" applyAlignment="1">
      <alignment horizontal="center" vertical="center"/>
    </xf>
    <xf numFmtId="176" fontId="8" fillId="6" borderId="128" xfId="15" applyNumberFormat="1" applyFont="1" applyFill="1" applyBorder="1" applyAlignment="1">
      <alignment horizontal="center" vertical="center"/>
    </xf>
    <xf numFmtId="176" fontId="8" fillId="6" borderId="20" xfId="15" applyNumberFormat="1" applyFont="1" applyFill="1" applyBorder="1" applyAlignment="1">
      <alignment horizontal="center" vertical="center"/>
    </xf>
    <xf numFmtId="176" fontId="8" fillId="6" borderId="109" xfId="15" applyNumberFormat="1" applyFont="1" applyFill="1" applyBorder="1" applyAlignment="1">
      <alignment horizontal="center" vertical="center"/>
    </xf>
    <xf numFmtId="3" fontId="3" fillId="3" borderId="11" xfId="17" applyNumberFormat="1" applyFont="1" applyFill="1" applyBorder="1" applyAlignment="1">
      <alignment horizontal="center" vertical="center"/>
    </xf>
    <xf numFmtId="3" fontId="3" fillId="3" borderId="12" xfId="17" applyNumberFormat="1" applyFont="1" applyFill="1" applyBorder="1" applyAlignment="1">
      <alignment horizontal="center" vertical="center"/>
    </xf>
    <xf numFmtId="3" fontId="3" fillId="3" borderId="37" xfId="17" applyNumberFormat="1" applyFont="1" applyFill="1" applyBorder="1" applyAlignment="1">
      <alignment horizontal="center" vertical="center"/>
    </xf>
    <xf numFmtId="3" fontId="3" fillId="3" borderId="68" xfId="17" applyNumberFormat="1" applyFont="1" applyFill="1" applyBorder="1" applyAlignment="1">
      <alignment horizontal="center" vertical="center"/>
    </xf>
    <xf numFmtId="3" fontId="3" fillId="3" borderId="22" xfId="17" applyNumberFormat="1" applyFont="1" applyFill="1" applyBorder="1" applyAlignment="1">
      <alignment horizontal="center" vertical="center"/>
    </xf>
    <xf numFmtId="3" fontId="3" fillId="3" borderId="78" xfId="17" applyNumberFormat="1" applyFont="1" applyFill="1" applyBorder="1" applyAlignment="1">
      <alignment horizontal="center" vertical="center"/>
    </xf>
    <xf numFmtId="176" fontId="8" fillId="6" borderId="15" xfId="15" applyNumberFormat="1" applyFont="1" applyFill="1" applyBorder="1" applyAlignment="1">
      <alignment horizontal="center" vertical="center"/>
    </xf>
    <xf numFmtId="176" fontId="8" fillId="6" borderId="92" xfId="15" applyNumberFormat="1" applyFont="1" applyFill="1" applyBorder="1" applyAlignment="1">
      <alignment horizontal="center" vertical="center"/>
    </xf>
    <xf numFmtId="176" fontId="8" fillId="6" borderId="57" xfId="15" applyNumberFormat="1" applyFont="1" applyFill="1" applyBorder="1" applyAlignment="1">
      <alignment horizontal="center" vertical="center"/>
    </xf>
    <xf numFmtId="176" fontId="8" fillId="6" borderId="19" xfId="15" applyNumberFormat="1" applyFont="1" applyFill="1" applyBorder="1" applyAlignment="1" quotePrefix="1">
      <alignment horizontal="center" vertical="center"/>
    </xf>
    <xf numFmtId="176" fontId="8" fillId="6" borderId="41" xfId="15" applyNumberFormat="1" applyFont="1" applyFill="1" applyBorder="1" applyAlignment="1" quotePrefix="1">
      <alignment horizontal="center" vertical="center"/>
    </xf>
    <xf numFmtId="176" fontId="8" fillId="6" borderId="48" xfId="15" applyNumberFormat="1" applyFont="1" applyFill="1" applyBorder="1" applyAlignment="1">
      <alignment horizontal="center" vertical="center"/>
    </xf>
    <xf numFmtId="176" fontId="8" fillId="6" borderId="22" xfId="15" applyNumberFormat="1" applyFont="1" applyFill="1" applyBorder="1" applyAlignment="1">
      <alignment horizontal="center" vertical="center"/>
    </xf>
    <xf numFmtId="9" fontId="8" fillId="3" borderId="23" xfId="15" applyFont="1" applyFill="1" applyBorder="1" applyAlignment="1">
      <alignment horizontal="center" vertical="center"/>
    </xf>
    <xf numFmtId="9" fontId="8" fillId="3" borderId="11" xfId="15" applyFont="1" applyFill="1" applyBorder="1" applyAlignment="1">
      <alignment horizontal="center" vertical="center"/>
    </xf>
    <xf numFmtId="9" fontId="8" fillId="3" borderId="41" xfId="15" applyFont="1" applyFill="1" applyBorder="1" applyAlignment="1">
      <alignment horizontal="center" vertical="center"/>
    </xf>
    <xf numFmtId="9" fontId="8" fillId="3" borderId="12" xfId="15" applyFont="1" applyFill="1" applyBorder="1" applyAlignment="1">
      <alignment horizontal="center" vertical="center"/>
    </xf>
    <xf numFmtId="9" fontId="8" fillId="3" borderId="101" xfId="15" applyFont="1" applyFill="1" applyBorder="1" applyAlignment="1">
      <alignment horizontal="center" vertical="center"/>
    </xf>
    <xf numFmtId="9" fontId="8" fillId="3" borderId="37" xfId="15" applyFont="1" applyFill="1" applyBorder="1" applyAlignment="1">
      <alignment horizontal="center" vertical="center"/>
    </xf>
    <xf numFmtId="9" fontId="8" fillId="3" borderId="22" xfId="15" applyFont="1" applyFill="1" applyBorder="1" applyAlignment="1">
      <alignment horizontal="center" vertical="center"/>
    </xf>
    <xf numFmtId="9" fontId="8" fillId="3" borderId="44" xfId="15" applyFont="1" applyFill="1" applyBorder="1" applyAlignment="1">
      <alignment horizontal="center" vertical="center"/>
    </xf>
    <xf numFmtId="9" fontId="8" fillId="3" borderId="20" xfId="15" applyFont="1" applyFill="1" applyBorder="1" applyAlignment="1">
      <alignment horizontal="center" vertical="center"/>
    </xf>
    <xf numFmtId="38" fontId="3" fillId="3" borderId="119" xfId="17" applyFont="1" applyFill="1" applyBorder="1" applyAlignment="1">
      <alignment horizontal="center" vertical="center"/>
    </xf>
    <xf numFmtId="38" fontId="3" fillId="3" borderId="160" xfId="17" applyFont="1" applyFill="1" applyBorder="1" applyAlignment="1">
      <alignment horizontal="center" vertical="center"/>
    </xf>
    <xf numFmtId="38" fontId="3" fillId="3" borderId="85" xfId="17" applyFont="1" applyFill="1" applyBorder="1" applyAlignment="1">
      <alignment horizontal="center" vertical="center"/>
    </xf>
    <xf numFmtId="38" fontId="3" fillId="3" borderId="81" xfId="17" applyFont="1" applyFill="1" applyBorder="1" applyAlignment="1">
      <alignment horizontal="center" vertical="center"/>
    </xf>
    <xf numFmtId="38" fontId="3" fillId="3" borderId="149" xfId="17" applyFont="1" applyFill="1" applyBorder="1" applyAlignment="1">
      <alignment horizontal="center" vertical="center"/>
    </xf>
    <xf numFmtId="38" fontId="3" fillId="3" borderId="146" xfId="17" applyFont="1" applyFill="1" applyBorder="1" applyAlignment="1">
      <alignment horizontal="center" vertical="center"/>
    </xf>
    <xf numFmtId="38" fontId="3" fillId="3" borderId="135" xfId="17" applyFont="1" applyFill="1" applyBorder="1" applyAlignment="1">
      <alignment horizontal="center" vertical="center"/>
    </xf>
    <xf numFmtId="38" fontId="3" fillId="3" borderId="132" xfId="17" applyFont="1" applyFill="1" applyBorder="1" applyAlignment="1">
      <alignment horizontal="center" vertical="center"/>
    </xf>
    <xf numFmtId="38" fontId="3" fillId="3" borderId="142" xfId="17" applyFont="1" applyFill="1" applyBorder="1" applyAlignment="1">
      <alignment horizontal="center" vertical="center"/>
    </xf>
    <xf numFmtId="38" fontId="3" fillId="3" borderId="139" xfId="17" applyFont="1" applyFill="1" applyBorder="1" applyAlignment="1">
      <alignment horizontal="center" vertical="center"/>
    </xf>
    <xf numFmtId="38" fontId="3" fillId="3" borderId="42" xfId="17" applyFont="1" applyFill="1" applyBorder="1" applyAlignment="1">
      <alignment horizontal="center" vertical="center"/>
    </xf>
    <xf numFmtId="38" fontId="3" fillId="3" borderId="30" xfId="17" applyFont="1" applyFill="1" applyBorder="1" applyAlignment="1">
      <alignment horizontal="center" vertical="center"/>
    </xf>
    <xf numFmtId="9" fontId="8" fillId="3" borderId="109" xfId="15" applyNumberFormat="1" applyFont="1" applyFill="1" applyBorder="1" applyAlignment="1">
      <alignment horizontal="center" vertical="center"/>
    </xf>
    <xf numFmtId="9" fontId="8" fillId="3" borderId="9" xfId="15" applyNumberFormat="1" applyFont="1" applyFill="1" applyBorder="1" applyAlignment="1">
      <alignment horizontal="center" vertical="center"/>
    </xf>
    <xf numFmtId="9" fontId="8" fillId="3" borderId="85" xfId="15" applyNumberFormat="1" applyFont="1" applyFill="1" applyBorder="1" applyAlignment="1">
      <alignment horizontal="center" vertical="center"/>
    </xf>
    <xf numFmtId="9" fontId="8" fillId="3" borderId="14" xfId="15" applyNumberFormat="1" applyFont="1" applyFill="1" applyBorder="1" applyAlignment="1">
      <alignment horizontal="center" vertical="center"/>
    </xf>
    <xf numFmtId="9" fontId="8" fillId="3" borderId="149" xfId="15" applyNumberFormat="1" applyFont="1" applyFill="1" applyBorder="1" applyAlignment="1">
      <alignment horizontal="center" vertical="center"/>
    </xf>
    <xf numFmtId="9" fontId="8" fillId="3" borderId="144" xfId="15" applyNumberFormat="1" applyFont="1" applyFill="1" applyBorder="1" applyAlignment="1">
      <alignment horizontal="center" vertical="center"/>
    </xf>
    <xf numFmtId="9" fontId="8" fillId="3" borderId="135" xfId="15" applyNumberFormat="1" applyFont="1" applyFill="1" applyBorder="1" applyAlignment="1">
      <alignment horizontal="center" vertical="center"/>
    </xf>
    <xf numFmtId="9" fontId="8" fillId="3" borderId="130" xfId="15" applyNumberFormat="1" applyFont="1" applyFill="1" applyBorder="1" applyAlignment="1">
      <alignment horizontal="center" vertical="center"/>
    </xf>
    <xf numFmtId="9" fontId="8" fillId="3" borderId="142" xfId="15" applyNumberFormat="1" applyFont="1" applyFill="1" applyBorder="1" applyAlignment="1">
      <alignment horizontal="center" vertical="center"/>
    </xf>
    <xf numFmtId="9" fontId="8" fillId="3" borderId="137" xfId="15" applyNumberFormat="1" applyFont="1" applyFill="1" applyBorder="1" applyAlignment="1">
      <alignment horizontal="center" vertical="center"/>
    </xf>
    <xf numFmtId="9" fontId="8" fillId="3" borderId="44" xfId="15" applyNumberFormat="1" applyFont="1" applyFill="1" applyBorder="1" applyAlignment="1">
      <alignment horizontal="center" vertical="center"/>
    </xf>
    <xf numFmtId="9" fontId="8" fillId="3" borderId="20" xfId="15" applyNumberFormat="1" applyFont="1" applyFill="1" applyBorder="1" applyAlignment="1">
      <alignment horizontal="center" vertical="center"/>
    </xf>
    <xf numFmtId="9" fontId="8" fillId="3" borderId="73" xfId="15" applyFont="1" applyFill="1" applyBorder="1" applyAlignment="1">
      <alignment horizontal="center" vertical="center"/>
    </xf>
    <xf numFmtId="9" fontId="8" fillId="3" borderId="7" xfId="15" applyFont="1" applyFill="1" applyBorder="1" applyAlignment="1">
      <alignment horizontal="center" vertical="center"/>
    </xf>
    <xf numFmtId="9" fontId="8" fillId="3" borderId="85" xfId="15" applyFont="1" applyFill="1" applyBorder="1" applyAlignment="1">
      <alignment horizontal="center" vertical="center"/>
    </xf>
    <xf numFmtId="9" fontId="8" fillId="3" borderId="14" xfId="15" applyFont="1" applyFill="1" applyBorder="1" applyAlignment="1">
      <alignment horizontal="center" vertical="center"/>
    </xf>
    <xf numFmtId="9" fontId="8" fillId="3" borderId="149" xfId="15" applyFont="1" applyFill="1" applyBorder="1" applyAlignment="1">
      <alignment horizontal="center" vertical="center"/>
    </xf>
    <xf numFmtId="9" fontId="8" fillId="3" borderId="144" xfId="15" applyFont="1" applyFill="1" applyBorder="1" applyAlignment="1">
      <alignment horizontal="center" vertical="center"/>
    </xf>
    <xf numFmtId="9" fontId="8" fillId="3" borderId="135" xfId="15" applyFont="1" applyFill="1" applyBorder="1" applyAlignment="1">
      <alignment horizontal="center" vertical="center"/>
    </xf>
    <xf numFmtId="9" fontId="8" fillId="3" borderId="130" xfId="15" applyFont="1" applyFill="1" applyBorder="1" applyAlignment="1">
      <alignment horizontal="center" vertical="center"/>
    </xf>
    <xf numFmtId="9" fontId="8" fillId="3" borderId="142" xfId="15" applyFont="1" applyFill="1" applyBorder="1" applyAlignment="1">
      <alignment horizontal="center" vertical="center"/>
    </xf>
    <xf numFmtId="9" fontId="8" fillId="3" borderId="137" xfId="15" applyFont="1" applyFill="1" applyBorder="1" applyAlignment="1">
      <alignment horizontal="center" vertical="center"/>
    </xf>
    <xf numFmtId="9" fontId="8" fillId="3" borderId="119" xfId="15" applyFont="1" applyFill="1" applyBorder="1" applyAlignment="1">
      <alignment horizontal="center" vertical="center"/>
    </xf>
    <xf numFmtId="9" fontId="8" fillId="3" borderId="128" xfId="15" applyFont="1" applyFill="1" applyBorder="1" applyAlignment="1">
      <alignment horizontal="center" vertical="center"/>
    </xf>
    <xf numFmtId="9" fontId="8" fillId="3" borderId="109" xfId="15" applyFont="1" applyFill="1" applyBorder="1" applyAlignment="1">
      <alignment horizontal="center" vertical="center"/>
    </xf>
    <xf numFmtId="9" fontId="8" fillId="3" borderId="9" xfId="15" applyFont="1" applyFill="1" applyBorder="1" applyAlignment="1">
      <alignment horizontal="center" vertical="center"/>
    </xf>
    <xf numFmtId="9" fontId="8" fillId="3" borderId="169" xfId="15" applyFont="1" applyFill="1" applyBorder="1" applyAlignment="1">
      <alignment horizontal="center" vertical="center"/>
    </xf>
    <xf numFmtId="9" fontId="8" fillId="3" borderId="175" xfId="15" applyFont="1" applyFill="1" applyBorder="1" applyAlignment="1">
      <alignment horizontal="center" vertical="center"/>
    </xf>
    <xf numFmtId="9" fontId="8" fillId="3" borderId="167" xfId="15" applyFont="1" applyFill="1" applyBorder="1" applyAlignment="1">
      <alignment horizontal="center" vertical="center"/>
    </xf>
    <xf numFmtId="9" fontId="8" fillId="3" borderId="184" xfId="15" applyFont="1" applyFill="1" applyBorder="1" applyAlignment="1">
      <alignment horizontal="center" vertical="center"/>
    </xf>
    <xf numFmtId="176" fontId="8" fillId="6" borderId="91" xfId="15" applyNumberFormat="1" applyFont="1" applyFill="1" applyBorder="1" applyAlignment="1">
      <alignment horizontal="center" vertical="center"/>
    </xf>
    <xf numFmtId="176" fontId="8" fillId="6" borderId="47" xfId="15" applyNumberFormat="1" applyFont="1" applyFill="1" applyBorder="1" applyAlignment="1">
      <alignment horizontal="center" vertical="center"/>
    </xf>
    <xf numFmtId="176" fontId="8" fillId="6" borderId="100" xfId="15" applyNumberFormat="1" applyFont="1" applyFill="1" applyBorder="1" applyAlignment="1">
      <alignment horizontal="center" vertical="center"/>
    </xf>
    <xf numFmtId="176" fontId="8" fillId="6" borderId="101" xfId="15" applyNumberFormat="1" applyFont="1" applyFill="1" applyBorder="1" applyAlignment="1">
      <alignment horizontal="center" vertical="center"/>
    </xf>
    <xf numFmtId="3" fontId="3" fillId="3" borderId="23" xfId="0" applyNumberFormat="1" applyFont="1" applyFill="1" applyBorder="1" applyAlignment="1">
      <alignment horizontal="center" vertical="center"/>
    </xf>
    <xf numFmtId="3" fontId="3" fillId="3" borderId="54" xfId="0" applyNumberFormat="1" applyFont="1" applyFill="1" applyBorder="1" applyAlignment="1">
      <alignment horizontal="center" vertical="center"/>
    </xf>
    <xf numFmtId="3" fontId="3" fillId="3" borderId="41" xfId="0" applyNumberFormat="1" applyFont="1" applyFill="1" applyBorder="1" applyAlignment="1">
      <alignment horizontal="center" vertical="center"/>
    </xf>
    <xf numFmtId="3" fontId="3" fillId="3" borderId="52" xfId="0" applyNumberFormat="1" applyFont="1" applyFill="1" applyBorder="1" applyAlignment="1">
      <alignment horizontal="center" vertical="center"/>
    </xf>
    <xf numFmtId="3" fontId="3" fillId="3" borderId="22" xfId="0" applyNumberFormat="1" applyFont="1" applyFill="1" applyBorder="1" applyAlignment="1">
      <alignment horizontal="center" vertical="center"/>
    </xf>
    <xf numFmtId="3" fontId="3" fillId="3" borderId="78" xfId="0" applyNumberFormat="1" applyFont="1" applyFill="1" applyBorder="1" applyAlignment="1">
      <alignment horizontal="center" vertical="center"/>
    </xf>
    <xf numFmtId="183" fontId="3" fillId="6" borderId="54" xfId="0" applyNumberFormat="1" applyFont="1" applyFill="1" applyBorder="1" applyAlignment="1">
      <alignment horizontal="center" vertical="center"/>
    </xf>
    <xf numFmtId="183" fontId="3" fillId="3" borderId="46" xfId="0" applyNumberFormat="1" applyFont="1" applyFill="1" applyBorder="1" applyAlignment="1">
      <alignment horizontal="center" vertical="center"/>
    </xf>
    <xf numFmtId="183" fontId="3" fillId="6" borderId="52" xfId="0" applyNumberFormat="1" applyFont="1" applyFill="1" applyBorder="1" applyAlignment="1">
      <alignment horizontal="center" vertical="center"/>
    </xf>
    <xf numFmtId="183" fontId="3" fillId="3" borderId="47" xfId="0" applyNumberFormat="1" applyFont="1" applyFill="1" applyBorder="1" applyAlignment="1">
      <alignment horizontal="center" vertical="center"/>
    </xf>
    <xf numFmtId="183" fontId="3" fillId="6" borderId="0" xfId="0" applyNumberFormat="1" applyFont="1" applyFill="1" applyBorder="1" applyAlignment="1">
      <alignment horizontal="center" vertical="center"/>
    </xf>
    <xf numFmtId="183" fontId="3" fillId="3" borderId="100" xfId="0" applyNumberFormat="1" applyFont="1" applyFill="1" applyBorder="1" applyAlignment="1">
      <alignment horizontal="center" vertical="center"/>
    </xf>
    <xf numFmtId="183" fontId="3" fillId="6" borderId="78" xfId="0" applyNumberFormat="1" applyFont="1" applyFill="1" applyBorder="1" applyAlignment="1">
      <alignment horizontal="center" vertical="center"/>
    </xf>
    <xf numFmtId="183" fontId="3" fillId="3" borderId="48" xfId="0" applyNumberFormat="1" applyFont="1" applyFill="1" applyBorder="1" applyAlignment="1">
      <alignment horizontal="center" vertical="center"/>
    </xf>
    <xf numFmtId="183" fontId="3" fillId="6" borderId="18" xfId="0" applyNumberFormat="1" applyFont="1" applyFill="1" applyBorder="1" applyAlignment="1">
      <alignment horizontal="center" vertical="center"/>
    </xf>
    <xf numFmtId="183" fontId="3" fillId="3" borderId="66" xfId="0" applyNumberFormat="1" applyFont="1" applyFill="1" applyBorder="1" applyAlignment="1">
      <alignment horizontal="center" vertical="center"/>
    </xf>
    <xf numFmtId="9" fontId="3" fillId="3" borderId="11" xfId="15" applyNumberFormat="1" applyFont="1" applyFill="1" applyBorder="1" applyAlignment="1">
      <alignment horizontal="center" vertical="center"/>
    </xf>
    <xf numFmtId="9" fontId="3" fillId="3" borderId="117" xfId="15" applyNumberFormat="1" applyFont="1" applyFill="1" applyBorder="1" applyAlignment="1" quotePrefix="1">
      <alignment horizontal="center" vertical="center"/>
    </xf>
    <xf numFmtId="9" fontId="3" fillId="3" borderId="49" xfId="15" applyNumberFormat="1" applyFont="1" applyFill="1" applyBorder="1" applyAlignment="1">
      <alignment horizontal="center" vertical="center"/>
    </xf>
    <xf numFmtId="9" fontId="3" fillId="3" borderId="20" xfId="15" applyNumberFormat="1" applyFont="1" applyFill="1" applyBorder="1" applyAlignment="1">
      <alignment horizontal="center" vertical="center"/>
    </xf>
    <xf numFmtId="183" fontId="3" fillId="6" borderId="57" xfId="0" applyNumberFormat="1" applyFont="1" applyFill="1" applyBorder="1" applyAlignment="1">
      <alignment horizontal="center" vertical="center"/>
    </xf>
    <xf numFmtId="183" fontId="3" fillId="6" borderId="19" xfId="0" applyNumberFormat="1" applyFont="1" applyFill="1" applyBorder="1" applyAlignment="1">
      <alignment horizontal="center" vertical="center"/>
    </xf>
    <xf numFmtId="183" fontId="3" fillId="6" borderId="8" xfId="0" applyNumberFormat="1" applyFont="1" applyFill="1" applyBorder="1" applyAlignment="1">
      <alignment horizontal="center" vertical="center"/>
    </xf>
    <xf numFmtId="183" fontId="3" fillId="6" borderId="58" xfId="0" applyNumberFormat="1" applyFont="1" applyFill="1" applyBorder="1" applyAlignment="1">
      <alignment horizontal="center" vertical="center"/>
    </xf>
    <xf numFmtId="183" fontId="3" fillId="6" borderId="33" xfId="0" applyNumberFormat="1" applyFont="1" applyFill="1" applyBorder="1" applyAlignment="1">
      <alignment horizontal="center" vertical="center"/>
    </xf>
    <xf numFmtId="183" fontId="3" fillId="3" borderId="33" xfId="0" applyNumberFormat="1" applyFont="1" applyFill="1" applyBorder="1" applyAlignment="1">
      <alignment horizontal="center" vertical="center"/>
    </xf>
    <xf numFmtId="187" fontId="3" fillId="6" borderId="54" xfId="0" applyNumberFormat="1" applyFont="1" applyFill="1" applyBorder="1" applyAlignment="1">
      <alignment horizontal="center" vertical="center"/>
    </xf>
    <xf numFmtId="187" fontId="3" fillId="3" borderId="46" xfId="0" applyNumberFormat="1" applyFont="1" applyFill="1" applyBorder="1" applyAlignment="1">
      <alignment horizontal="center" vertical="center"/>
    </xf>
    <xf numFmtId="187" fontId="3" fillId="6" borderId="52" xfId="0" applyNumberFormat="1" applyFont="1" applyFill="1" applyBorder="1" applyAlignment="1">
      <alignment horizontal="center" vertical="center"/>
    </xf>
    <xf numFmtId="187" fontId="3" fillId="3" borderId="47" xfId="0" applyNumberFormat="1" applyFont="1" applyFill="1" applyBorder="1" applyAlignment="1">
      <alignment horizontal="center" vertical="center"/>
    </xf>
    <xf numFmtId="187" fontId="3" fillId="6" borderId="0" xfId="0" applyNumberFormat="1" applyFont="1" applyFill="1" applyBorder="1" applyAlignment="1">
      <alignment horizontal="center" vertical="center"/>
    </xf>
    <xf numFmtId="187" fontId="3" fillId="3" borderId="100" xfId="0" applyNumberFormat="1" applyFont="1" applyFill="1" applyBorder="1" applyAlignment="1">
      <alignment horizontal="center" vertical="center"/>
    </xf>
    <xf numFmtId="187" fontId="3" fillId="6" borderId="78" xfId="0" applyNumberFormat="1" applyFont="1" applyFill="1" applyBorder="1" applyAlignment="1">
      <alignment horizontal="center" vertical="center"/>
    </xf>
    <xf numFmtId="187" fontId="3" fillId="3" borderId="48" xfId="0" applyNumberFormat="1" applyFont="1" applyFill="1" applyBorder="1" applyAlignment="1">
      <alignment horizontal="center" vertical="center"/>
    </xf>
    <xf numFmtId="187" fontId="3" fillId="6" borderId="18" xfId="0" applyNumberFormat="1" applyFont="1" applyFill="1" applyBorder="1" applyAlignment="1">
      <alignment horizontal="center" vertical="center"/>
    </xf>
    <xf numFmtId="187" fontId="3" fillId="3" borderId="66" xfId="0" applyNumberFormat="1" applyFont="1" applyFill="1" applyBorder="1" applyAlignment="1">
      <alignment horizontal="center" vertical="center"/>
    </xf>
    <xf numFmtId="176" fontId="8" fillId="2" borderId="46" xfId="15" applyNumberFormat="1" applyFont="1" applyFill="1" applyBorder="1" applyAlignment="1">
      <alignment horizontal="center" vertical="center"/>
    </xf>
    <xf numFmtId="176" fontId="8" fillId="2" borderId="69" xfId="15" applyNumberFormat="1" applyFont="1" applyFill="1" applyBorder="1" applyAlignment="1">
      <alignment horizontal="center" vertical="center"/>
    </xf>
    <xf numFmtId="176" fontId="8" fillId="2" borderId="32" xfId="15" applyNumberFormat="1" applyFont="1" applyFill="1" applyBorder="1" applyAlignment="1">
      <alignment horizontal="center" vertical="center"/>
    </xf>
    <xf numFmtId="176" fontId="8" fillId="2" borderId="38" xfId="15" applyNumberFormat="1" applyFont="1" applyFill="1" applyBorder="1" applyAlignment="1">
      <alignment horizontal="center" vertical="center"/>
    </xf>
    <xf numFmtId="3" fontId="3" fillId="6" borderId="60" xfId="0" applyNumberFormat="1" applyFont="1" applyFill="1" applyBorder="1" applyAlignment="1">
      <alignment horizontal="right" vertical="center"/>
    </xf>
    <xf numFmtId="207" fontId="8" fillId="6" borderId="92" xfId="17" applyNumberFormat="1" applyFont="1" applyFill="1" applyBorder="1" applyAlignment="1">
      <alignment horizontal="center" vertical="center"/>
    </xf>
    <xf numFmtId="207" fontId="8" fillId="6" borderId="44" xfId="17" applyNumberFormat="1" applyFont="1" applyFill="1" applyBorder="1" applyAlignment="1">
      <alignment horizontal="center" vertical="center"/>
    </xf>
    <xf numFmtId="55" fontId="3" fillId="6" borderId="6" xfId="0" applyNumberFormat="1" applyFont="1" applyFill="1" applyBorder="1" applyAlignment="1">
      <alignment horizontal="center" vertical="center"/>
    </xf>
    <xf numFmtId="55" fontId="3" fillId="6" borderId="21" xfId="0" applyNumberFormat="1" applyFont="1" applyFill="1" applyBorder="1" applyAlignment="1">
      <alignment horizontal="center" vertical="center"/>
    </xf>
    <xf numFmtId="0" fontId="19" fillId="6" borderId="7" xfId="0" applyFont="1" applyFill="1" applyBorder="1" applyAlignment="1">
      <alignment horizontal="center" vertical="center"/>
    </xf>
    <xf numFmtId="55" fontId="3" fillId="6" borderId="8" xfId="0" applyNumberFormat="1" applyFont="1" applyFill="1" applyBorder="1" applyAlignment="1">
      <alignment horizontal="center" vertical="center"/>
    </xf>
    <xf numFmtId="0" fontId="19" fillId="2" borderId="9" xfId="0" applyFont="1" applyFill="1" applyBorder="1" applyAlignment="1">
      <alignment horizontal="center" vertical="center"/>
    </xf>
    <xf numFmtId="55" fontId="3" fillId="2" borderId="8"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 fillId="4" borderId="9" xfId="0" applyFont="1" applyFill="1" applyBorder="1" applyAlignment="1">
      <alignment horizontal="center" vertical="center"/>
    </xf>
    <xf numFmtId="0" fontId="20" fillId="0" borderId="0" xfId="0" applyFont="1" applyAlignment="1">
      <alignment horizontal="center"/>
    </xf>
    <xf numFmtId="0" fontId="13" fillId="0" borderId="0" xfId="0" applyFont="1" applyAlignment="1">
      <alignment horizontal="center"/>
    </xf>
    <xf numFmtId="55" fontId="3" fillId="2" borderId="6" xfId="0" applyNumberFormat="1" applyFont="1" applyFill="1" applyBorder="1" applyAlignment="1">
      <alignment horizontal="center" vertical="center"/>
    </xf>
    <xf numFmtId="55" fontId="3" fillId="2" borderId="21" xfId="0" applyNumberFormat="1" applyFont="1" applyFill="1" applyBorder="1" applyAlignment="1">
      <alignment horizontal="center" vertical="center"/>
    </xf>
    <xf numFmtId="0" fontId="19" fillId="2"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6" borderId="0" xfId="0" applyFont="1" applyFill="1" applyBorder="1" applyAlignment="1">
      <alignment horizontal="center" vertical="center"/>
    </xf>
    <xf numFmtId="0" fontId="19" fillId="6" borderId="9" xfId="0" applyFont="1" applyFill="1" applyBorder="1" applyAlignment="1">
      <alignment horizontal="center" vertical="center"/>
    </xf>
    <xf numFmtId="55" fontId="3" fillId="3" borderId="6" xfId="0" applyNumberFormat="1" applyFont="1" applyFill="1" applyBorder="1" applyAlignment="1">
      <alignment horizontal="center" vertical="center"/>
    </xf>
    <xf numFmtId="55" fontId="3" fillId="3" borderId="21" xfId="0" applyNumberFormat="1" applyFont="1" applyFill="1" applyBorder="1" applyAlignment="1">
      <alignment horizontal="center" vertical="center"/>
    </xf>
    <xf numFmtId="0" fontId="3" fillId="3" borderId="7" xfId="0" applyFont="1" applyFill="1" applyBorder="1" applyAlignment="1">
      <alignment horizontal="center" vertical="center"/>
    </xf>
    <xf numFmtId="55" fontId="3" fillId="3" borderId="8" xfId="0" applyNumberFormat="1" applyFont="1" applyFill="1" applyBorder="1" applyAlignment="1">
      <alignment horizontal="center" vertical="center"/>
    </xf>
    <xf numFmtId="0" fontId="3" fillId="3" borderId="0" xfId="0" applyFont="1" applyFill="1" applyBorder="1" applyAlignment="1">
      <alignment horizontal="center" vertical="center"/>
    </xf>
    <xf numFmtId="0" fontId="3" fillId="3" borderId="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92"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5" xfId="0" applyFont="1" applyFill="1" applyBorder="1" applyAlignment="1">
      <alignment horizontal="center" vertical="center"/>
    </xf>
    <xf numFmtId="55" fontId="8" fillId="6" borderId="57" xfId="0" applyNumberFormat="1" applyFont="1" applyFill="1" applyBorder="1" applyAlignment="1">
      <alignment horizontal="center" vertical="center"/>
    </xf>
    <xf numFmtId="55" fontId="8" fillId="6" borderId="54" xfId="0" applyNumberFormat="1" applyFont="1" applyFill="1" applyBorder="1" applyAlignment="1">
      <alignment horizontal="center" vertical="center"/>
    </xf>
    <xf numFmtId="55" fontId="8" fillId="6" borderId="0" xfId="0" applyNumberFormat="1" applyFont="1" applyFill="1" applyBorder="1" applyAlignment="1">
      <alignment horizontal="center" vertical="center"/>
    </xf>
    <xf numFmtId="0" fontId="5" fillId="6" borderId="9" xfId="0" applyFont="1" applyFill="1" applyBorder="1" applyAlignment="1">
      <alignment horizontal="center" vertical="center"/>
    </xf>
    <xf numFmtId="55" fontId="6" fillId="2" borderId="57" xfId="0" applyNumberFormat="1" applyFont="1" applyFill="1" applyBorder="1" applyAlignment="1">
      <alignment horizontal="center" vertical="center"/>
    </xf>
    <xf numFmtId="0" fontId="6" fillId="2" borderId="54" xfId="0" applyFont="1" applyFill="1" applyBorder="1" applyAlignment="1">
      <alignment horizontal="center" vertical="center"/>
    </xf>
    <xf numFmtId="0" fontId="6" fillId="2" borderId="0" xfId="0" applyFont="1" applyFill="1" applyBorder="1" applyAlignment="1">
      <alignment horizontal="center" vertical="center"/>
    </xf>
    <xf numFmtId="0" fontId="4" fillId="2" borderId="9" xfId="0" applyFont="1" applyFill="1" applyBorder="1" applyAlignment="1">
      <alignment horizontal="center" vertical="center"/>
    </xf>
    <xf numFmtId="55" fontId="8" fillId="2" borderId="6" xfId="0" applyNumberFormat="1" applyFont="1" applyFill="1" applyBorder="1" applyAlignment="1">
      <alignment horizontal="center" vertical="center"/>
    </xf>
    <xf numFmtId="55" fontId="8" fillId="2" borderId="21" xfId="0" applyNumberFormat="1" applyFont="1" applyFill="1" applyBorder="1" applyAlignment="1">
      <alignment horizontal="center" vertical="center"/>
    </xf>
    <xf numFmtId="55" fontId="8" fillId="2" borderId="7" xfId="0" applyNumberFormat="1" applyFont="1" applyFill="1" applyBorder="1" applyAlignment="1">
      <alignment horizontal="center" vertical="center"/>
    </xf>
    <xf numFmtId="0" fontId="3" fillId="4" borderId="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9" xfId="0" applyFont="1" applyFill="1" applyBorder="1" applyAlignment="1">
      <alignment horizontal="center" vertical="center"/>
    </xf>
    <xf numFmtId="55" fontId="8" fillId="6" borderId="6" xfId="0" applyNumberFormat="1" applyFont="1" applyFill="1" applyBorder="1" applyAlignment="1">
      <alignment horizontal="center" vertical="center"/>
    </xf>
    <xf numFmtId="55" fontId="8" fillId="6" borderId="21" xfId="0" applyNumberFormat="1" applyFont="1" applyFill="1" applyBorder="1" applyAlignment="1">
      <alignment horizontal="center" vertical="center"/>
    </xf>
    <xf numFmtId="55" fontId="6" fillId="6" borderId="57" xfId="0" applyNumberFormat="1" applyFont="1" applyFill="1" applyBorder="1" applyAlignment="1">
      <alignment horizontal="center" vertical="center"/>
    </xf>
    <xf numFmtId="0" fontId="6" fillId="6" borderId="54"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9" xfId="0" applyFont="1" applyFill="1" applyBorder="1" applyAlignment="1">
      <alignment horizontal="center" vertical="center"/>
    </xf>
    <xf numFmtId="55" fontId="6" fillId="3" borderId="8" xfId="0" applyNumberFormat="1"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0" fillId="4" borderId="5"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5" fillId="2" borderId="7" xfId="0" applyFont="1" applyFill="1" applyBorder="1" applyAlignment="1">
      <alignment horizontal="center" vertical="center"/>
    </xf>
    <xf numFmtId="55" fontId="8" fillId="2" borderId="57" xfId="0" applyNumberFormat="1" applyFont="1" applyFill="1" applyBorder="1" applyAlignment="1">
      <alignment horizontal="center" vertical="center"/>
    </xf>
    <xf numFmtId="0" fontId="8" fillId="2" borderId="54" xfId="0" applyFont="1" applyFill="1" applyBorder="1" applyAlignment="1">
      <alignment horizontal="center" vertical="center"/>
    </xf>
    <xf numFmtId="0" fontId="5" fillId="2" borderId="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92" xfId="0" applyFont="1" applyFill="1" applyBorder="1" applyAlignment="1">
      <alignment horizontal="center" vertical="center"/>
    </xf>
    <xf numFmtId="55" fontId="6" fillId="2" borderId="54" xfId="0" applyNumberFormat="1" applyFont="1" applyFill="1" applyBorder="1" applyAlignment="1">
      <alignment horizontal="center" vertical="center"/>
    </xf>
    <xf numFmtId="0" fontId="5" fillId="6" borderId="7" xfId="0" applyFont="1" applyFill="1" applyBorder="1" applyAlignment="1">
      <alignment horizontal="center" vertical="center"/>
    </xf>
    <xf numFmtId="0" fontId="5" fillId="6" borderId="0" xfId="0" applyFont="1" applyFill="1" applyBorder="1" applyAlignment="1">
      <alignment horizontal="center" vertical="center"/>
    </xf>
    <xf numFmtId="55" fontId="6" fillId="3" borderId="57" xfId="0" applyNumberFormat="1" applyFont="1" applyFill="1" applyBorder="1" applyAlignment="1">
      <alignment horizontal="center" vertical="center"/>
    </xf>
    <xf numFmtId="0" fontId="6" fillId="3" borderId="54" xfId="0" applyFont="1" applyFill="1" applyBorder="1" applyAlignment="1">
      <alignment horizontal="center" vertical="center"/>
    </xf>
    <xf numFmtId="55" fontId="3" fillId="2" borderId="0" xfId="0" applyNumberFormat="1" applyFont="1" applyFill="1" applyBorder="1" applyAlignment="1">
      <alignment horizontal="center" vertical="center"/>
    </xf>
    <xf numFmtId="0" fontId="19" fillId="3" borderId="21"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6" fillId="2" borderId="57" xfId="0" applyFont="1" applyFill="1" applyBorder="1" applyAlignment="1">
      <alignment horizontal="center" vertical="center"/>
    </xf>
    <xf numFmtId="55" fontId="8" fillId="2" borderId="0" xfId="0" applyNumberFormat="1" applyFont="1" applyFill="1" applyBorder="1" applyAlignment="1">
      <alignment horizontal="center" vertical="center"/>
    </xf>
    <xf numFmtId="0" fontId="6" fillId="3" borderId="11" xfId="0" applyFont="1" applyFill="1" applyBorder="1" applyAlignment="1">
      <alignment horizontal="center" vertical="center"/>
    </xf>
    <xf numFmtId="55" fontId="8" fillId="2" borderId="54" xfId="0" applyNumberFormat="1" applyFont="1" applyFill="1" applyBorder="1" applyAlignment="1">
      <alignment horizontal="center" vertical="center"/>
    </xf>
    <xf numFmtId="0" fontId="0" fillId="2" borderId="54" xfId="0" applyFont="1" applyFill="1" applyBorder="1" applyAlignment="1">
      <alignment horizontal="center" vertical="center"/>
    </xf>
    <xf numFmtId="0" fontId="0" fillId="2" borderId="0" xfId="0" applyFont="1" applyFill="1" applyBorder="1" applyAlignment="1">
      <alignment horizontal="center" vertical="center"/>
    </xf>
    <xf numFmtId="0" fontId="1" fillId="2" borderId="9" xfId="0" applyFont="1" applyFill="1" applyBorder="1" applyAlignment="1">
      <alignment horizontal="center" vertical="center"/>
    </xf>
    <xf numFmtId="55" fontId="8" fillId="2" borderId="8" xfId="0" applyNumberFormat="1" applyFont="1" applyFill="1" applyBorder="1" applyAlignment="1">
      <alignment horizontal="center" vertical="center"/>
    </xf>
    <xf numFmtId="55" fontId="3" fillId="6" borderId="0" xfId="0" applyNumberFormat="1" applyFont="1" applyFill="1" applyBorder="1" applyAlignment="1">
      <alignment horizontal="center" vertical="center"/>
    </xf>
    <xf numFmtId="0" fontId="0" fillId="2" borderId="57" xfId="0" applyFont="1" applyFill="1" applyBorder="1" applyAlignment="1">
      <alignment horizontal="center" vertical="center"/>
    </xf>
    <xf numFmtId="55" fontId="8" fillId="6" borderId="7" xfId="0" applyNumberFormat="1" applyFont="1" applyFill="1" applyBorder="1" applyAlignment="1">
      <alignment horizontal="center" vertical="center"/>
    </xf>
    <xf numFmtId="55" fontId="6" fillId="6" borderId="54" xfId="0" applyNumberFormat="1" applyFont="1" applyFill="1" applyBorder="1" applyAlignment="1">
      <alignment horizontal="center" vertical="center"/>
    </xf>
    <xf numFmtId="55" fontId="8" fillId="6" borderId="8" xfId="0" applyNumberFormat="1" applyFont="1" applyFill="1" applyBorder="1" applyAlignment="1">
      <alignment horizontal="center" vertical="center"/>
    </xf>
    <xf numFmtId="55" fontId="8" fillId="6" borderId="9" xfId="0" applyNumberFormat="1" applyFont="1" applyFill="1" applyBorder="1" applyAlignment="1">
      <alignment horizontal="center" vertical="center"/>
    </xf>
    <xf numFmtId="0" fontId="0" fillId="4" borderId="58"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52"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15" xfId="0" applyFont="1" applyFill="1" applyBorder="1" applyAlignment="1">
      <alignment horizontal="center" vertical="center"/>
    </xf>
    <xf numFmtId="0" fontId="0" fillId="0" borderId="68" xfId="0" applyFont="1" applyBorder="1" applyAlignment="1">
      <alignment horizontal="center" vertical="center"/>
    </xf>
    <xf numFmtId="0" fontId="0" fillId="4" borderId="10" xfId="0" applyFont="1" applyFill="1" applyBorder="1" applyAlignment="1">
      <alignment horizontal="center" vertical="center"/>
    </xf>
    <xf numFmtId="0" fontId="0" fillId="4" borderId="192"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93" xfId="0" applyFont="1" applyFill="1" applyBorder="1" applyAlignment="1">
      <alignment horizontal="center" vertical="center"/>
    </xf>
    <xf numFmtId="55" fontId="0" fillId="3" borderId="57" xfId="0" applyNumberFormat="1" applyFont="1" applyFill="1" applyBorder="1" applyAlignment="1">
      <alignment horizontal="center" vertical="center"/>
    </xf>
    <xf numFmtId="0" fontId="0" fillId="3" borderId="54" xfId="0" applyFont="1" applyFill="1" applyBorder="1" applyAlignment="1">
      <alignment horizontal="center" vertical="center"/>
    </xf>
    <xf numFmtId="0" fontId="0" fillId="3" borderId="0" xfId="0" applyFont="1" applyFill="1" applyBorder="1" applyAlignment="1">
      <alignment horizontal="center" vertical="center"/>
    </xf>
    <xf numFmtId="55" fontId="0" fillId="6" borderId="57" xfId="0" applyNumberFormat="1" applyFont="1" applyFill="1" applyBorder="1" applyAlignment="1">
      <alignment horizontal="center" vertical="center"/>
    </xf>
    <xf numFmtId="0" fontId="0" fillId="6" borderId="5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55" fontId="8" fillId="3" borderId="6" xfId="0" applyNumberFormat="1" applyFont="1" applyFill="1" applyBorder="1" applyAlignment="1">
      <alignment horizontal="center" vertical="center"/>
    </xf>
    <xf numFmtId="55" fontId="8" fillId="3" borderId="21" xfId="0" applyNumberFormat="1" applyFont="1" applyFill="1" applyBorder="1" applyAlignment="1">
      <alignment horizontal="center" vertical="center"/>
    </xf>
    <xf numFmtId="0" fontId="5" fillId="3" borderId="21" xfId="0" applyFont="1" applyFill="1" applyBorder="1" applyAlignment="1">
      <alignment horizontal="center" vertical="center"/>
    </xf>
    <xf numFmtId="55" fontId="8" fillId="3" borderId="8" xfId="0" applyNumberFormat="1" applyFont="1" applyFill="1" applyBorder="1" applyAlignment="1">
      <alignment horizontal="center" vertical="center"/>
    </xf>
    <xf numFmtId="0" fontId="8" fillId="3" borderId="0" xfId="0" applyFont="1" applyFill="1" applyBorder="1" applyAlignment="1">
      <alignment horizontal="center" vertical="center"/>
    </xf>
    <xf numFmtId="0" fontId="5" fillId="3" borderId="0" xfId="0" applyFont="1" applyFill="1" applyBorder="1" applyAlignment="1">
      <alignment horizontal="center" vertical="center"/>
    </xf>
    <xf numFmtId="0" fontId="8" fillId="6" borderId="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9" xfId="0" applyFont="1" applyFill="1" applyBorder="1" applyAlignment="1">
      <alignment horizontal="center" vertical="center"/>
    </xf>
    <xf numFmtId="0" fontId="6" fillId="4" borderId="0" xfId="0" applyFont="1" applyFill="1" applyBorder="1" applyAlignment="1">
      <alignment horizontal="center" vertical="center"/>
    </xf>
    <xf numFmtId="0" fontId="0" fillId="4" borderId="68" xfId="0" applyFont="1" applyFill="1" applyBorder="1" applyAlignment="1">
      <alignment horizontal="center" vertical="center"/>
    </xf>
    <xf numFmtId="0" fontId="0" fillId="4" borderId="3" xfId="0" applyFont="1" applyFill="1" applyBorder="1" applyAlignment="1">
      <alignment horizontal="center" vertical="center"/>
    </xf>
    <xf numFmtId="0" fontId="5" fillId="6" borderId="21" xfId="0" applyFont="1" applyFill="1" applyBorder="1" applyAlignment="1">
      <alignment horizontal="center" vertical="center"/>
    </xf>
    <xf numFmtId="0" fontId="0" fillId="3" borderId="11" xfId="0" applyFont="1" applyFill="1" applyBorder="1" applyAlignment="1">
      <alignment horizontal="center" vertical="center"/>
    </xf>
    <xf numFmtId="55" fontId="0" fillId="6" borderId="54" xfId="0" applyNumberFormat="1" applyFont="1" applyFill="1" applyBorder="1" applyAlignment="1">
      <alignment horizontal="center" vertical="center"/>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78" xfId="0" applyFont="1" applyFill="1" applyBorder="1" applyAlignment="1">
      <alignment horizontal="center" vertical="center"/>
    </xf>
    <xf numFmtId="0" fontId="19" fillId="6" borderId="21" xfId="0" applyFont="1" applyFill="1" applyBorder="1" applyAlignment="1">
      <alignment horizontal="center" vertical="center"/>
    </xf>
    <xf numFmtId="0" fontId="19" fillId="6" borderId="0" xfId="0" applyFont="1" applyFill="1" applyBorder="1" applyAlignment="1">
      <alignment horizontal="center" vertical="center"/>
    </xf>
    <xf numFmtId="55" fontId="0" fillId="2" borderId="57" xfId="0" applyNumberFormat="1" applyFont="1" applyFill="1" applyBorder="1" applyAlignment="1">
      <alignment horizontal="center" vertical="center"/>
    </xf>
    <xf numFmtId="0" fontId="0" fillId="2" borderId="54" xfId="0" applyFont="1" applyFill="1" applyBorder="1" applyAlignment="1">
      <alignment horizontal="center" vertical="center"/>
    </xf>
    <xf numFmtId="0" fontId="0" fillId="2" borderId="0"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3" xfId="0" applyFont="1" applyFill="1" applyBorder="1" applyAlignment="1">
      <alignment horizontal="center" vertical="center"/>
    </xf>
    <xf numFmtId="0" fontId="0" fillId="4" borderId="15" xfId="0" applyFont="1" applyFill="1" applyBorder="1" applyAlignment="1">
      <alignment horizontal="center" vertical="center"/>
    </xf>
    <xf numFmtId="0" fontId="0" fillId="0" borderId="193" xfId="0" applyFont="1" applyBorder="1" applyAlignment="1">
      <alignment horizontal="center" vertical="center"/>
    </xf>
    <xf numFmtId="0" fontId="0" fillId="4" borderId="19" xfId="0" applyFont="1" applyFill="1" applyBorder="1" applyAlignment="1">
      <alignment horizontal="center" vertical="center"/>
    </xf>
    <xf numFmtId="0" fontId="0" fillId="0" borderId="12" xfId="0" applyFont="1" applyBorder="1" applyAlignment="1">
      <alignment horizontal="center" vertical="center"/>
    </xf>
    <xf numFmtId="0" fontId="0" fillId="4" borderId="29" xfId="0" applyFont="1" applyFill="1" applyBorder="1" applyAlignment="1">
      <alignment horizontal="center" vertical="center"/>
    </xf>
    <xf numFmtId="0" fontId="0" fillId="0" borderId="179" xfId="0" applyFont="1" applyBorder="1" applyAlignment="1">
      <alignment horizontal="center" vertical="center"/>
    </xf>
    <xf numFmtId="0" fontId="0" fillId="4" borderId="115" xfId="0" applyFont="1" applyFill="1" applyBorder="1" applyAlignment="1">
      <alignment horizontal="center" vertical="center"/>
    </xf>
    <xf numFmtId="0" fontId="0" fillId="0" borderId="68" xfId="0" applyFont="1" applyBorder="1" applyAlignment="1">
      <alignment horizontal="center" vertical="center"/>
    </xf>
    <xf numFmtId="0" fontId="0" fillId="4" borderId="68"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0" fillId="0" borderId="52" xfId="0" applyFont="1" applyBorder="1" applyAlignment="1">
      <alignment horizontal="center" vertical="center"/>
    </xf>
    <xf numFmtId="0" fontId="0" fillId="4" borderId="179" xfId="0" applyFont="1" applyFill="1" applyBorder="1" applyAlignment="1">
      <alignment horizontal="center" vertical="center"/>
    </xf>
    <xf numFmtId="0" fontId="0" fillId="4" borderId="57"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52" xfId="0" applyFont="1" applyFill="1" applyBorder="1" applyAlignment="1">
      <alignment horizontal="center" vertical="center"/>
    </xf>
    <xf numFmtId="0" fontId="0" fillId="4" borderId="30" xfId="0" applyFont="1" applyFill="1" applyBorder="1" applyAlignment="1">
      <alignment horizontal="center" vertical="center"/>
    </xf>
    <xf numFmtId="55" fontId="3" fillId="3" borderId="194" xfId="0" applyNumberFormat="1" applyFont="1" applyFill="1" applyBorder="1" applyAlignment="1">
      <alignment horizontal="center" vertical="top" wrapText="1"/>
    </xf>
    <xf numFmtId="55" fontId="3" fillId="3" borderId="108" xfId="0" applyNumberFormat="1" applyFont="1" applyFill="1" applyBorder="1" applyAlignment="1">
      <alignment horizontal="center" vertical="top"/>
    </xf>
    <xf numFmtId="55" fontId="3" fillId="3" borderId="195" xfId="0" applyNumberFormat="1" applyFont="1" applyFill="1" applyBorder="1" applyAlignment="1">
      <alignment horizontal="center" vertical="top"/>
    </xf>
    <xf numFmtId="0" fontId="0" fillId="0" borderId="12" xfId="0" applyFont="1" applyBorder="1" applyAlignment="1">
      <alignment/>
    </xf>
    <xf numFmtId="0" fontId="0" fillId="4" borderId="58"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93"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 xfId="0" applyFont="1" applyFill="1" applyBorder="1" applyAlignment="1">
      <alignment horizontal="center"/>
    </xf>
    <xf numFmtId="0" fontId="0" fillId="4" borderId="192" xfId="0" applyFont="1" applyFill="1" applyBorder="1" applyAlignment="1">
      <alignment horizontal="center"/>
    </xf>
    <xf numFmtId="0" fontId="0" fillId="0" borderId="68" xfId="0" applyFont="1" applyBorder="1" applyAlignment="1">
      <alignment/>
    </xf>
    <xf numFmtId="0" fontId="0" fillId="4" borderId="16" xfId="0" applyFont="1" applyFill="1" applyBorder="1" applyAlignment="1">
      <alignment horizontal="center" vertical="center"/>
    </xf>
    <xf numFmtId="0" fontId="0" fillId="0" borderId="108" xfId="0" applyFont="1" applyBorder="1" applyAlignment="1">
      <alignment/>
    </xf>
    <xf numFmtId="0" fontId="0" fillId="0" borderId="195" xfId="0" applyFont="1" applyBorder="1" applyAlignment="1">
      <alignment/>
    </xf>
    <xf numFmtId="0" fontId="3" fillId="4" borderId="21" xfId="0"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取締役会用資料"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31</xdr:row>
      <xdr:rowOff>0</xdr:rowOff>
    </xdr:from>
    <xdr:to>
      <xdr:col>11</xdr:col>
      <xdr:colOff>28575</xdr:colOff>
      <xdr:row>42</xdr:row>
      <xdr:rowOff>28575</xdr:rowOff>
    </xdr:to>
    <xdr:sp>
      <xdr:nvSpPr>
        <xdr:cNvPr id="1" name="Rectangle 2"/>
        <xdr:cNvSpPr>
          <a:spLocks/>
        </xdr:cNvSpPr>
      </xdr:nvSpPr>
      <xdr:spPr>
        <a:xfrm>
          <a:off x="1600200" y="8267700"/>
          <a:ext cx="11696700" cy="2647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639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6775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11100"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648950"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6775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6492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639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6775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6492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6775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6492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648950"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658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49200" y="0"/>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668000" y="0"/>
          <a:ext cx="406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687300"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658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687300"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687300"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668000" y="0"/>
          <a:ext cx="407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0</xdr:row>
      <xdr:rowOff>0</xdr:rowOff>
    </xdr:to>
    <xdr:sp>
      <xdr:nvSpPr>
        <xdr:cNvPr id="1" name="Line 1"/>
        <xdr:cNvSpPr>
          <a:spLocks/>
        </xdr:cNvSpPr>
      </xdr:nvSpPr>
      <xdr:spPr>
        <a:xfrm flipV="1">
          <a:off x="13249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0</xdr:row>
      <xdr:rowOff>0</xdr:rowOff>
    </xdr:from>
    <xdr:to>
      <xdr:col>14</xdr:col>
      <xdr:colOff>638175</xdr:colOff>
      <xdr:row>0</xdr:row>
      <xdr:rowOff>0</xdr:rowOff>
    </xdr:to>
    <xdr:sp>
      <xdr:nvSpPr>
        <xdr:cNvPr id="2" name="Line 2"/>
        <xdr:cNvSpPr>
          <a:spLocks/>
        </xdr:cNvSpPr>
      </xdr:nvSpPr>
      <xdr:spPr>
        <a:xfrm flipV="1">
          <a:off x="13287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647700</xdr:colOff>
      <xdr:row>0</xdr:row>
      <xdr:rowOff>0</xdr:rowOff>
    </xdr:to>
    <xdr:sp>
      <xdr:nvSpPr>
        <xdr:cNvPr id="3" name="Line 3"/>
        <xdr:cNvSpPr>
          <a:spLocks/>
        </xdr:cNvSpPr>
      </xdr:nvSpPr>
      <xdr:spPr>
        <a:xfrm flipV="1">
          <a:off x="15278100" y="0"/>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0</xdr:row>
      <xdr:rowOff>0</xdr:rowOff>
    </xdr:from>
    <xdr:to>
      <xdr:col>18</xdr:col>
      <xdr:colOff>647700</xdr:colOff>
      <xdr:row>0</xdr:row>
      <xdr:rowOff>0</xdr:rowOff>
    </xdr:to>
    <xdr:sp>
      <xdr:nvSpPr>
        <xdr:cNvPr id="4" name="Line 4"/>
        <xdr:cNvSpPr>
          <a:spLocks/>
        </xdr:cNvSpPr>
      </xdr:nvSpPr>
      <xdr:spPr>
        <a:xfrm flipV="1">
          <a:off x="13258800" y="0"/>
          <a:ext cx="403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0</xdr:row>
      <xdr:rowOff>0</xdr:rowOff>
    </xdr:from>
    <xdr:to>
      <xdr:col>14</xdr:col>
      <xdr:colOff>638175</xdr:colOff>
      <xdr:row>0</xdr:row>
      <xdr:rowOff>0</xdr:rowOff>
    </xdr:to>
    <xdr:sp>
      <xdr:nvSpPr>
        <xdr:cNvPr id="5" name="Line 5"/>
        <xdr:cNvSpPr>
          <a:spLocks/>
        </xdr:cNvSpPr>
      </xdr:nvSpPr>
      <xdr:spPr>
        <a:xfrm flipV="1">
          <a:off x="13287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6" name="Line 6"/>
        <xdr:cNvSpPr>
          <a:spLocks/>
        </xdr:cNvSpPr>
      </xdr:nvSpPr>
      <xdr:spPr>
        <a:xfrm flipV="1">
          <a:off x="15316200" y="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13</xdr:col>
      <xdr:colOff>0</xdr:colOff>
      <xdr:row>0</xdr:row>
      <xdr:rowOff>0</xdr:rowOff>
    </xdr:to>
    <xdr:sp>
      <xdr:nvSpPr>
        <xdr:cNvPr id="7" name="Line 7"/>
        <xdr:cNvSpPr>
          <a:spLocks/>
        </xdr:cNvSpPr>
      </xdr:nvSpPr>
      <xdr:spPr>
        <a:xfrm flipV="1">
          <a:off x="13249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0</xdr:row>
      <xdr:rowOff>0</xdr:rowOff>
    </xdr:from>
    <xdr:to>
      <xdr:col>14</xdr:col>
      <xdr:colOff>638175</xdr:colOff>
      <xdr:row>0</xdr:row>
      <xdr:rowOff>0</xdr:rowOff>
    </xdr:to>
    <xdr:sp>
      <xdr:nvSpPr>
        <xdr:cNvPr id="8" name="Line 8"/>
        <xdr:cNvSpPr>
          <a:spLocks/>
        </xdr:cNvSpPr>
      </xdr:nvSpPr>
      <xdr:spPr>
        <a:xfrm flipV="1">
          <a:off x="13287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9" name="Line 9"/>
        <xdr:cNvSpPr>
          <a:spLocks/>
        </xdr:cNvSpPr>
      </xdr:nvSpPr>
      <xdr:spPr>
        <a:xfrm flipV="1">
          <a:off x="15316200" y="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0</xdr:row>
      <xdr:rowOff>0</xdr:rowOff>
    </xdr:from>
    <xdr:to>
      <xdr:col>14</xdr:col>
      <xdr:colOff>638175</xdr:colOff>
      <xdr:row>0</xdr:row>
      <xdr:rowOff>0</xdr:rowOff>
    </xdr:to>
    <xdr:sp>
      <xdr:nvSpPr>
        <xdr:cNvPr id="10" name="Line 10"/>
        <xdr:cNvSpPr>
          <a:spLocks/>
        </xdr:cNvSpPr>
      </xdr:nvSpPr>
      <xdr:spPr>
        <a:xfrm flipV="1">
          <a:off x="13287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1" name="Line 11"/>
        <xdr:cNvSpPr>
          <a:spLocks/>
        </xdr:cNvSpPr>
      </xdr:nvSpPr>
      <xdr:spPr>
        <a:xfrm flipV="1">
          <a:off x="15316200" y="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0</xdr:row>
      <xdr:rowOff>0</xdr:rowOff>
    </xdr:from>
    <xdr:to>
      <xdr:col>19</xdr:col>
      <xdr:colOff>0</xdr:colOff>
      <xdr:row>0</xdr:row>
      <xdr:rowOff>0</xdr:rowOff>
    </xdr:to>
    <xdr:sp>
      <xdr:nvSpPr>
        <xdr:cNvPr id="12" name="Line 12"/>
        <xdr:cNvSpPr>
          <a:spLocks/>
        </xdr:cNvSpPr>
      </xdr:nvSpPr>
      <xdr:spPr>
        <a:xfrm flipV="1">
          <a:off x="13258800" y="0"/>
          <a:ext cx="407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 name="Line 13"/>
        <xdr:cNvSpPr>
          <a:spLocks/>
        </xdr:cNvSpPr>
      </xdr:nvSpPr>
      <xdr:spPr>
        <a:xfrm flipV="1">
          <a:off x="8439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0</xdr:row>
      <xdr:rowOff>0</xdr:rowOff>
    </xdr:from>
    <xdr:to>
      <xdr:col>5</xdr:col>
      <xdr:colOff>0</xdr:colOff>
      <xdr:row>0</xdr:row>
      <xdr:rowOff>0</xdr:rowOff>
    </xdr:to>
    <xdr:sp>
      <xdr:nvSpPr>
        <xdr:cNvPr id="14" name="Line 14"/>
        <xdr:cNvSpPr>
          <a:spLocks/>
        </xdr:cNvSpPr>
      </xdr:nvSpPr>
      <xdr:spPr>
        <a:xfrm flipV="1">
          <a:off x="4724400"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10</xdr:col>
      <xdr:colOff>0</xdr:colOff>
      <xdr:row>0</xdr:row>
      <xdr:rowOff>0</xdr:rowOff>
    </xdr:to>
    <xdr:sp>
      <xdr:nvSpPr>
        <xdr:cNvPr id="15" name="Line 15"/>
        <xdr:cNvSpPr>
          <a:spLocks/>
        </xdr:cNvSpPr>
      </xdr:nvSpPr>
      <xdr:spPr>
        <a:xfrm flipV="1">
          <a:off x="98202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12</xdr:col>
      <xdr:colOff>647700</xdr:colOff>
      <xdr:row>0</xdr:row>
      <xdr:rowOff>0</xdr:rowOff>
    </xdr:to>
    <xdr:sp>
      <xdr:nvSpPr>
        <xdr:cNvPr id="16" name="Line 16"/>
        <xdr:cNvSpPr>
          <a:spLocks/>
        </xdr:cNvSpPr>
      </xdr:nvSpPr>
      <xdr:spPr>
        <a:xfrm flipV="1">
          <a:off x="11277600" y="0"/>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0</xdr:row>
      <xdr:rowOff>0</xdr:rowOff>
    </xdr:from>
    <xdr:to>
      <xdr:col>5</xdr:col>
      <xdr:colOff>0</xdr:colOff>
      <xdr:row>0</xdr:row>
      <xdr:rowOff>0</xdr:rowOff>
    </xdr:to>
    <xdr:sp>
      <xdr:nvSpPr>
        <xdr:cNvPr id="17" name="Line 17"/>
        <xdr:cNvSpPr>
          <a:spLocks/>
        </xdr:cNvSpPr>
      </xdr:nvSpPr>
      <xdr:spPr>
        <a:xfrm flipV="1">
          <a:off x="4724400"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0</xdr:row>
      <xdr:rowOff>0</xdr:rowOff>
    </xdr:from>
    <xdr:to>
      <xdr:col>10</xdr:col>
      <xdr:colOff>0</xdr:colOff>
      <xdr:row>0</xdr:row>
      <xdr:rowOff>0</xdr:rowOff>
    </xdr:to>
    <xdr:sp>
      <xdr:nvSpPr>
        <xdr:cNvPr id="18" name="Line 18"/>
        <xdr:cNvSpPr>
          <a:spLocks/>
        </xdr:cNvSpPr>
      </xdr:nvSpPr>
      <xdr:spPr>
        <a:xfrm flipV="1">
          <a:off x="9858375"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9" name="Line 19"/>
        <xdr:cNvSpPr>
          <a:spLocks/>
        </xdr:cNvSpPr>
      </xdr:nvSpPr>
      <xdr:spPr>
        <a:xfrm flipV="1">
          <a:off x="8439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0</xdr:row>
      <xdr:rowOff>0</xdr:rowOff>
    </xdr:from>
    <xdr:to>
      <xdr:col>5</xdr:col>
      <xdr:colOff>0</xdr:colOff>
      <xdr:row>0</xdr:row>
      <xdr:rowOff>0</xdr:rowOff>
    </xdr:to>
    <xdr:sp>
      <xdr:nvSpPr>
        <xdr:cNvPr id="20" name="Line 20"/>
        <xdr:cNvSpPr>
          <a:spLocks/>
        </xdr:cNvSpPr>
      </xdr:nvSpPr>
      <xdr:spPr>
        <a:xfrm flipV="1">
          <a:off x="4724400"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0</xdr:row>
      <xdr:rowOff>0</xdr:rowOff>
    </xdr:from>
    <xdr:to>
      <xdr:col>10</xdr:col>
      <xdr:colOff>0</xdr:colOff>
      <xdr:row>0</xdr:row>
      <xdr:rowOff>0</xdr:rowOff>
    </xdr:to>
    <xdr:sp>
      <xdr:nvSpPr>
        <xdr:cNvPr id="21" name="Line 21"/>
        <xdr:cNvSpPr>
          <a:spLocks/>
        </xdr:cNvSpPr>
      </xdr:nvSpPr>
      <xdr:spPr>
        <a:xfrm flipV="1">
          <a:off x="9858375"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0</xdr:row>
      <xdr:rowOff>0</xdr:rowOff>
    </xdr:from>
    <xdr:to>
      <xdr:col>5</xdr:col>
      <xdr:colOff>0</xdr:colOff>
      <xdr:row>0</xdr:row>
      <xdr:rowOff>0</xdr:rowOff>
    </xdr:to>
    <xdr:sp>
      <xdr:nvSpPr>
        <xdr:cNvPr id="22" name="Line 22"/>
        <xdr:cNvSpPr>
          <a:spLocks/>
        </xdr:cNvSpPr>
      </xdr:nvSpPr>
      <xdr:spPr>
        <a:xfrm flipV="1">
          <a:off x="4724400"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0</xdr:row>
      <xdr:rowOff>0</xdr:rowOff>
    </xdr:from>
    <xdr:to>
      <xdr:col>10</xdr:col>
      <xdr:colOff>0</xdr:colOff>
      <xdr:row>0</xdr:row>
      <xdr:rowOff>0</xdr:rowOff>
    </xdr:to>
    <xdr:sp>
      <xdr:nvSpPr>
        <xdr:cNvPr id="23" name="Line 23"/>
        <xdr:cNvSpPr>
          <a:spLocks/>
        </xdr:cNvSpPr>
      </xdr:nvSpPr>
      <xdr:spPr>
        <a:xfrm flipV="1">
          <a:off x="9858375"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13</xdr:col>
      <xdr:colOff>0</xdr:colOff>
      <xdr:row>0</xdr:row>
      <xdr:rowOff>0</xdr:rowOff>
    </xdr:to>
    <xdr:sp>
      <xdr:nvSpPr>
        <xdr:cNvPr id="24" name="Line 24"/>
        <xdr:cNvSpPr>
          <a:spLocks/>
        </xdr:cNvSpPr>
      </xdr:nvSpPr>
      <xdr:spPr>
        <a:xfrm flipV="1">
          <a:off x="11277600" y="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16</xdr:row>
      <xdr:rowOff>9525</xdr:rowOff>
    </xdr:from>
    <xdr:to>
      <xdr:col>16</xdr:col>
      <xdr:colOff>0</xdr:colOff>
      <xdr:row>16</xdr:row>
      <xdr:rowOff>257175</xdr:rowOff>
    </xdr:to>
    <xdr:sp>
      <xdr:nvSpPr>
        <xdr:cNvPr id="1" name="Line 1"/>
        <xdr:cNvSpPr>
          <a:spLocks/>
        </xdr:cNvSpPr>
      </xdr:nvSpPr>
      <xdr:spPr>
        <a:xfrm flipV="1">
          <a:off x="12325350" y="4000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16</xdr:col>
      <xdr:colOff>0</xdr:colOff>
      <xdr:row>16</xdr:row>
      <xdr:rowOff>257175</xdr:rowOff>
    </xdr:to>
    <xdr:sp>
      <xdr:nvSpPr>
        <xdr:cNvPr id="2" name="Line 2"/>
        <xdr:cNvSpPr>
          <a:spLocks/>
        </xdr:cNvSpPr>
      </xdr:nvSpPr>
      <xdr:spPr>
        <a:xfrm flipV="1">
          <a:off x="12325350" y="39909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3" name="Line 3"/>
        <xdr:cNvSpPr>
          <a:spLocks/>
        </xdr:cNvSpPr>
      </xdr:nvSpPr>
      <xdr:spPr>
        <a:xfrm flipV="1">
          <a:off x="12325350" y="11239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0</xdr:rowOff>
    </xdr:from>
    <xdr:to>
      <xdr:col>16</xdr:col>
      <xdr:colOff>0</xdr:colOff>
      <xdr:row>45</xdr:row>
      <xdr:rowOff>257175</xdr:rowOff>
    </xdr:to>
    <xdr:sp>
      <xdr:nvSpPr>
        <xdr:cNvPr id="4" name="Line 4"/>
        <xdr:cNvSpPr>
          <a:spLocks/>
        </xdr:cNvSpPr>
      </xdr:nvSpPr>
      <xdr:spPr>
        <a:xfrm flipV="1">
          <a:off x="12325350" y="112299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47</xdr:row>
      <xdr:rowOff>28575</xdr:rowOff>
    </xdr:from>
    <xdr:to>
      <xdr:col>16</xdr:col>
      <xdr:colOff>0</xdr:colOff>
      <xdr:row>47</xdr:row>
      <xdr:rowOff>257175</xdr:rowOff>
    </xdr:to>
    <xdr:sp>
      <xdr:nvSpPr>
        <xdr:cNvPr id="5" name="Line 5"/>
        <xdr:cNvSpPr>
          <a:spLocks/>
        </xdr:cNvSpPr>
      </xdr:nvSpPr>
      <xdr:spPr>
        <a:xfrm flipV="1">
          <a:off x="12325350" y="1166812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9525</xdr:rowOff>
    </xdr:from>
    <xdr:to>
      <xdr:col>16</xdr:col>
      <xdr:colOff>0</xdr:colOff>
      <xdr:row>16</xdr:row>
      <xdr:rowOff>257175</xdr:rowOff>
    </xdr:to>
    <xdr:sp>
      <xdr:nvSpPr>
        <xdr:cNvPr id="6" name="Line 6"/>
        <xdr:cNvSpPr>
          <a:spLocks/>
        </xdr:cNvSpPr>
      </xdr:nvSpPr>
      <xdr:spPr>
        <a:xfrm flipV="1">
          <a:off x="12325350" y="4000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16</xdr:col>
      <xdr:colOff>0</xdr:colOff>
      <xdr:row>16</xdr:row>
      <xdr:rowOff>257175</xdr:rowOff>
    </xdr:to>
    <xdr:sp>
      <xdr:nvSpPr>
        <xdr:cNvPr id="7" name="Line 7"/>
        <xdr:cNvSpPr>
          <a:spLocks/>
        </xdr:cNvSpPr>
      </xdr:nvSpPr>
      <xdr:spPr>
        <a:xfrm flipV="1">
          <a:off x="12325350" y="39909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8" name="Line 8"/>
        <xdr:cNvSpPr>
          <a:spLocks/>
        </xdr:cNvSpPr>
      </xdr:nvSpPr>
      <xdr:spPr>
        <a:xfrm flipV="1">
          <a:off x="12325350" y="11239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0</xdr:rowOff>
    </xdr:from>
    <xdr:to>
      <xdr:col>16</xdr:col>
      <xdr:colOff>0</xdr:colOff>
      <xdr:row>45</xdr:row>
      <xdr:rowOff>257175</xdr:rowOff>
    </xdr:to>
    <xdr:sp>
      <xdr:nvSpPr>
        <xdr:cNvPr id="9" name="Line 9"/>
        <xdr:cNvSpPr>
          <a:spLocks/>
        </xdr:cNvSpPr>
      </xdr:nvSpPr>
      <xdr:spPr>
        <a:xfrm flipV="1">
          <a:off x="12325350" y="112299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47</xdr:row>
      <xdr:rowOff>28575</xdr:rowOff>
    </xdr:from>
    <xdr:to>
      <xdr:col>16</xdr:col>
      <xdr:colOff>0</xdr:colOff>
      <xdr:row>47</xdr:row>
      <xdr:rowOff>257175</xdr:rowOff>
    </xdr:to>
    <xdr:sp>
      <xdr:nvSpPr>
        <xdr:cNvPr id="10" name="Line 10"/>
        <xdr:cNvSpPr>
          <a:spLocks/>
        </xdr:cNvSpPr>
      </xdr:nvSpPr>
      <xdr:spPr>
        <a:xfrm flipV="1">
          <a:off x="12325350" y="1166812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11" name="Line 12"/>
        <xdr:cNvSpPr>
          <a:spLocks/>
        </xdr:cNvSpPr>
      </xdr:nvSpPr>
      <xdr:spPr>
        <a:xfrm flipV="1">
          <a:off x="12325350" y="11239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12" name="Line 13"/>
        <xdr:cNvSpPr>
          <a:spLocks/>
        </xdr:cNvSpPr>
      </xdr:nvSpPr>
      <xdr:spPr>
        <a:xfrm flipV="1">
          <a:off x="12325350" y="112395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9525</xdr:rowOff>
    </xdr:from>
    <xdr:to>
      <xdr:col>16</xdr:col>
      <xdr:colOff>0</xdr:colOff>
      <xdr:row>15</xdr:row>
      <xdr:rowOff>257175</xdr:rowOff>
    </xdr:to>
    <xdr:sp>
      <xdr:nvSpPr>
        <xdr:cNvPr id="13" name="Line 14"/>
        <xdr:cNvSpPr>
          <a:spLocks/>
        </xdr:cNvSpPr>
      </xdr:nvSpPr>
      <xdr:spPr>
        <a:xfrm flipV="1">
          <a:off x="12325350" y="3743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0</xdr:colOff>
      <xdr:row>15</xdr:row>
      <xdr:rowOff>257175</xdr:rowOff>
    </xdr:to>
    <xdr:sp>
      <xdr:nvSpPr>
        <xdr:cNvPr id="14" name="Line 15"/>
        <xdr:cNvSpPr>
          <a:spLocks/>
        </xdr:cNvSpPr>
      </xdr:nvSpPr>
      <xdr:spPr>
        <a:xfrm flipV="1">
          <a:off x="12325350" y="37338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9525</xdr:rowOff>
    </xdr:from>
    <xdr:to>
      <xdr:col>16</xdr:col>
      <xdr:colOff>0</xdr:colOff>
      <xdr:row>15</xdr:row>
      <xdr:rowOff>257175</xdr:rowOff>
    </xdr:to>
    <xdr:sp>
      <xdr:nvSpPr>
        <xdr:cNvPr id="15" name="Line 16"/>
        <xdr:cNvSpPr>
          <a:spLocks/>
        </xdr:cNvSpPr>
      </xdr:nvSpPr>
      <xdr:spPr>
        <a:xfrm flipV="1">
          <a:off x="12325350" y="3743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0</xdr:colOff>
      <xdr:row>15</xdr:row>
      <xdr:rowOff>257175</xdr:rowOff>
    </xdr:to>
    <xdr:sp>
      <xdr:nvSpPr>
        <xdr:cNvPr id="16" name="Line 17"/>
        <xdr:cNvSpPr>
          <a:spLocks/>
        </xdr:cNvSpPr>
      </xdr:nvSpPr>
      <xdr:spPr>
        <a:xfrm flipV="1">
          <a:off x="12325350" y="37338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9525</xdr:rowOff>
    </xdr:from>
    <xdr:to>
      <xdr:col>16</xdr:col>
      <xdr:colOff>0</xdr:colOff>
      <xdr:row>14</xdr:row>
      <xdr:rowOff>257175</xdr:rowOff>
    </xdr:to>
    <xdr:sp>
      <xdr:nvSpPr>
        <xdr:cNvPr id="17" name="Line 19"/>
        <xdr:cNvSpPr>
          <a:spLocks/>
        </xdr:cNvSpPr>
      </xdr:nvSpPr>
      <xdr:spPr>
        <a:xfrm flipV="1">
          <a:off x="12325350" y="3486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0</xdr:rowOff>
    </xdr:from>
    <xdr:to>
      <xdr:col>16</xdr:col>
      <xdr:colOff>0</xdr:colOff>
      <xdr:row>14</xdr:row>
      <xdr:rowOff>257175</xdr:rowOff>
    </xdr:to>
    <xdr:sp>
      <xdr:nvSpPr>
        <xdr:cNvPr id="18" name="Line 20"/>
        <xdr:cNvSpPr>
          <a:spLocks/>
        </xdr:cNvSpPr>
      </xdr:nvSpPr>
      <xdr:spPr>
        <a:xfrm flipV="1">
          <a:off x="12325350" y="34766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9525</xdr:rowOff>
    </xdr:from>
    <xdr:to>
      <xdr:col>16</xdr:col>
      <xdr:colOff>0</xdr:colOff>
      <xdr:row>14</xdr:row>
      <xdr:rowOff>257175</xdr:rowOff>
    </xdr:to>
    <xdr:sp>
      <xdr:nvSpPr>
        <xdr:cNvPr id="19" name="Line 21"/>
        <xdr:cNvSpPr>
          <a:spLocks/>
        </xdr:cNvSpPr>
      </xdr:nvSpPr>
      <xdr:spPr>
        <a:xfrm flipV="1">
          <a:off x="12325350" y="3486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0</xdr:rowOff>
    </xdr:from>
    <xdr:to>
      <xdr:col>16</xdr:col>
      <xdr:colOff>0</xdr:colOff>
      <xdr:row>14</xdr:row>
      <xdr:rowOff>257175</xdr:rowOff>
    </xdr:to>
    <xdr:sp>
      <xdr:nvSpPr>
        <xdr:cNvPr id="20" name="Line 22"/>
        <xdr:cNvSpPr>
          <a:spLocks/>
        </xdr:cNvSpPr>
      </xdr:nvSpPr>
      <xdr:spPr>
        <a:xfrm flipV="1">
          <a:off x="12325350" y="34766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21" name="Line 24"/>
        <xdr:cNvSpPr>
          <a:spLocks/>
        </xdr:cNvSpPr>
      </xdr:nvSpPr>
      <xdr:spPr>
        <a:xfrm flipV="1">
          <a:off x="12325350" y="10982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0</xdr:rowOff>
    </xdr:from>
    <xdr:to>
      <xdr:col>16</xdr:col>
      <xdr:colOff>0</xdr:colOff>
      <xdr:row>44</xdr:row>
      <xdr:rowOff>257175</xdr:rowOff>
    </xdr:to>
    <xdr:sp>
      <xdr:nvSpPr>
        <xdr:cNvPr id="22" name="Line 25"/>
        <xdr:cNvSpPr>
          <a:spLocks/>
        </xdr:cNvSpPr>
      </xdr:nvSpPr>
      <xdr:spPr>
        <a:xfrm flipV="1">
          <a:off x="12325350" y="109728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23" name="Line 26"/>
        <xdr:cNvSpPr>
          <a:spLocks/>
        </xdr:cNvSpPr>
      </xdr:nvSpPr>
      <xdr:spPr>
        <a:xfrm flipV="1">
          <a:off x="12325350" y="10982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0</xdr:rowOff>
    </xdr:from>
    <xdr:to>
      <xdr:col>16</xdr:col>
      <xdr:colOff>0</xdr:colOff>
      <xdr:row>44</xdr:row>
      <xdr:rowOff>257175</xdr:rowOff>
    </xdr:to>
    <xdr:sp>
      <xdr:nvSpPr>
        <xdr:cNvPr id="24" name="Line 27"/>
        <xdr:cNvSpPr>
          <a:spLocks/>
        </xdr:cNvSpPr>
      </xdr:nvSpPr>
      <xdr:spPr>
        <a:xfrm flipV="1">
          <a:off x="12325350" y="1097280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25" name="Line 28"/>
        <xdr:cNvSpPr>
          <a:spLocks/>
        </xdr:cNvSpPr>
      </xdr:nvSpPr>
      <xdr:spPr>
        <a:xfrm flipV="1">
          <a:off x="12325350" y="10982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26" name="Line 29"/>
        <xdr:cNvSpPr>
          <a:spLocks/>
        </xdr:cNvSpPr>
      </xdr:nvSpPr>
      <xdr:spPr>
        <a:xfrm flipV="1">
          <a:off x="12325350" y="109823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27" name="Line 30"/>
        <xdr:cNvSpPr>
          <a:spLocks/>
        </xdr:cNvSpPr>
      </xdr:nvSpPr>
      <xdr:spPr>
        <a:xfrm flipV="1">
          <a:off x="12325350" y="10725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16</xdr:col>
      <xdr:colOff>0</xdr:colOff>
      <xdr:row>43</xdr:row>
      <xdr:rowOff>257175</xdr:rowOff>
    </xdr:to>
    <xdr:sp>
      <xdr:nvSpPr>
        <xdr:cNvPr id="28" name="Line 31"/>
        <xdr:cNvSpPr>
          <a:spLocks/>
        </xdr:cNvSpPr>
      </xdr:nvSpPr>
      <xdr:spPr>
        <a:xfrm flipV="1">
          <a:off x="12325350" y="107156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29" name="Line 32"/>
        <xdr:cNvSpPr>
          <a:spLocks/>
        </xdr:cNvSpPr>
      </xdr:nvSpPr>
      <xdr:spPr>
        <a:xfrm flipV="1">
          <a:off x="12325350" y="10725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16</xdr:col>
      <xdr:colOff>0</xdr:colOff>
      <xdr:row>43</xdr:row>
      <xdr:rowOff>257175</xdr:rowOff>
    </xdr:to>
    <xdr:sp>
      <xdr:nvSpPr>
        <xdr:cNvPr id="30" name="Line 33"/>
        <xdr:cNvSpPr>
          <a:spLocks/>
        </xdr:cNvSpPr>
      </xdr:nvSpPr>
      <xdr:spPr>
        <a:xfrm flipV="1">
          <a:off x="12325350" y="107156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31" name="Line 34"/>
        <xdr:cNvSpPr>
          <a:spLocks/>
        </xdr:cNvSpPr>
      </xdr:nvSpPr>
      <xdr:spPr>
        <a:xfrm flipV="1">
          <a:off x="12325350" y="10725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32" name="Line 35"/>
        <xdr:cNvSpPr>
          <a:spLocks/>
        </xdr:cNvSpPr>
      </xdr:nvSpPr>
      <xdr:spPr>
        <a:xfrm flipV="1">
          <a:off x="12325350" y="107251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32</xdr:row>
      <xdr:rowOff>0</xdr:rowOff>
    </xdr:from>
    <xdr:to>
      <xdr:col>18</xdr:col>
      <xdr:colOff>0</xdr:colOff>
      <xdr:row>32</xdr:row>
      <xdr:rowOff>0</xdr:rowOff>
    </xdr:to>
    <xdr:sp>
      <xdr:nvSpPr>
        <xdr:cNvPr id="1" name="Line 23"/>
        <xdr:cNvSpPr>
          <a:spLocks/>
        </xdr:cNvSpPr>
      </xdr:nvSpPr>
      <xdr:spPr>
        <a:xfrm flipH="1">
          <a:off x="10515600" y="86677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32</xdr:row>
      <xdr:rowOff>0</xdr:rowOff>
    </xdr:from>
    <xdr:to>
      <xdr:col>18</xdr:col>
      <xdr:colOff>0</xdr:colOff>
      <xdr:row>32</xdr:row>
      <xdr:rowOff>0</xdr:rowOff>
    </xdr:to>
    <xdr:sp>
      <xdr:nvSpPr>
        <xdr:cNvPr id="1" name="Line 26"/>
        <xdr:cNvSpPr>
          <a:spLocks/>
        </xdr:cNvSpPr>
      </xdr:nvSpPr>
      <xdr:spPr>
        <a:xfrm flipH="1">
          <a:off x="10515600" y="86677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553950"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9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920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920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920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409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9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32</xdr:row>
      <xdr:rowOff>0</xdr:rowOff>
    </xdr:from>
    <xdr:to>
      <xdr:col>18</xdr:col>
      <xdr:colOff>0</xdr:colOff>
      <xdr:row>32</xdr:row>
      <xdr:rowOff>0</xdr:rowOff>
    </xdr:to>
    <xdr:sp>
      <xdr:nvSpPr>
        <xdr:cNvPr id="13" name="Line 42"/>
        <xdr:cNvSpPr>
          <a:spLocks/>
        </xdr:cNvSpPr>
      </xdr:nvSpPr>
      <xdr:spPr>
        <a:xfrm flipH="1">
          <a:off x="10515600" y="86677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91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96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601325" y="0"/>
          <a:ext cx="413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91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601325" y="0"/>
          <a:ext cx="414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91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96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601325" y="0"/>
          <a:ext cx="413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91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601325" y="0"/>
          <a:ext cx="414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M42"/>
  <sheetViews>
    <sheetView tabSelected="1" zoomScale="75" zoomScaleNormal="75" workbookViewId="0" topLeftCell="A1">
      <selection activeCell="A1" sqref="A1"/>
    </sheetView>
  </sheetViews>
  <sheetFormatPr defaultColWidth="9.00390625" defaultRowHeight="13.5"/>
  <cols>
    <col min="1" max="1" width="10.625" style="50" customWidth="1"/>
    <col min="2" max="2" width="5.875" style="50" customWidth="1"/>
    <col min="3" max="3" width="4.50390625" style="50" customWidth="1"/>
    <col min="4" max="4" width="35.00390625" style="50" customWidth="1"/>
    <col min="5" max="5" width="56.625" style="50" customWidth="1"/>
    <col min="6" max="6" width="13.375" style="51" customWidth="1"/>
    <col min="7" max="7" width="12.125" style="51" customWidth="1"/>
    <col min="8" max="11" width="9.00390625" style="50" customWidth="1"/>
    <col min="12" max="12" width="8.625" style="50" customWidth="1"/>
    <col min="13" max="13" width="9.00390625" style="50" hidden="1" customWidth="1"/>
    <col min="14" max="16384" width="9.00390625" style="50" customWidth="1"/>
  </cols>
  <sheetData>
    <row r="1" ht="17.25">
      <c r="A1" s="135"/>
    </row>
    <row r="2" ht="17.25">
      <c r="A2" s="135"/>
    </row>
    <row r="3" spans="1:13" ht="41.25" customHeight="1">
      <c r="A3" s="1863" t="s">
        <v>166</v>
      </c>
      <c r="B3" s="1864"/>
      <c r="C3" s="1864"/>
      <c r="D3" s="1864"/>
      <c r="E3" s="1864"/>
      <c r="F3" s="1864"/>
      <c r="G3" s="1864"/>
      <c r="H3" s="1864"/>
      <c r="I3" s="1864"/>
      <c r="J3" s="1864"/>
      <c r="K3" s="1864"/>
      <c r="L3" s="1864"/>
      <c r="M3" s="1864"/>
    </row>
    <row r="5" spans="5:7" ht="23.25" customHeight="1">
      <c r="E5" s="67" t="s">
        <v>23</v>
      </c>
      <c r="F5" s="68" t="s">
        <v>64</v>
      </c>
      <c r="G5" s="68">
        <v>1</v>
      </c>
    </row>
    <row r="6" spans="5:7" ht="23.25" customHeight="1">
      <c r="E6" s="67" t="s">
        <v>56</v>
      </c>
      <c r="F6" s="68" t="s">
        <v>65</v>
      </c>
      <c r="G6" s="68">
        <v>2</v>
      </c>
    </row>
    <row r="7" spans="5:7" ht="23.25" customHeight="1">
      <c r="E7" s="67" t="s">
        <v>144</v>
      </c>
      <c r="F7" s="68" t="s">
        <v>65</v>
      </c>
      <c r="G7" s="68">
        <v>3</v>
      </c>
    </row>
    <row r="8" spans="5:7" ht="23.25" customHeight="1">
      <c r="E8" s="67" t="s">
        <v>101</v>
      </c>
      <c r="F8" s="68" t="s">
        <v>65</v>
      </c>
      <c r="G8" s="68">
        <v>4</v>
      </c>
    </row>
    <row r="9" spans="4:12" ht="23.25" customHeight="1">
      <c r="D9" s="115"/>
      <c r="E9" s="67" t="s">
        <v>57</v>
      </c>
      <c r="F9" s="68" t="s">
        <v>65</v>
      </c>
      <c r="G9" s="68">
        <v>5</v>
      </c>
      <c r="J9" s="74"/>
      <c r="K9" s="74"/>
      <c r="L9" s="74"/>
    </row>
    <row r="10" spans="4:12" ht="23.25" customHeight="1">
      <c r="D10" s="51"/>
      <c r="E10" s="67" t="s">
        <v>58</v>
      </c>
      <c r="F10" s="68" t="s">
        <v>65</v>
      </c>
      <c r="G10" s="68">
        <v>6</v>
      </c>
      <c r="J10" s="74"/>
      <c r="K10" s="74"/>
      <c r="L10" s="74"/>
    </row>
    <row r="11" spans="5:12" ht="23.25" customHeight="1">
      <c r="E11" s="67" t="s">
        <v>59</v>
      </c>
      <c r="F11" s="68" t="s">
        <v>65</v>
      </c>
      <c r="G11" s="68">
        <v>7</v>
      </c>
      <c r="J11" s="74"/>
      <c r="K11" s="74"/>
      <c r="L11" s="74"/>
    </row>
    <row r="12" spans="5:12" ht="23.25" customHeight="1">
      <c r="E12" s="67" t="s">
        <v>60</v>
      </c>
      <c r="F12" s="68" t="s">
        <v>65</v>
      </c>
      <c r="G12" s="68">
        <v>8</v>
      </c>
      <c r="J12" s="74"/>
      <c r="K12" s="74"/>
      <c r="L12" s="74"/>
    </row>
    <row r="13" spans="5:12" ht="23.25" customHeight="1">
      <c r="E13" s="67" t="s">
        <v>128</v>
      </c>
      <c r="F13" s="68" t="s">
        <v>65</v>
      </c>
      <c r="G13" s="68">
        <v>9</v>
      </c>
      <c r="J13" s="74"/>
      <c r="K13" s="74"/>
      <c r="L13" s="74"/>
    </row>
    <row r="14" spans="4:12" ht="23.25" customHeight="1">
      <c r="D14" s="116"/>
      <c r="E14" s="67" t="s">
        <v>24</v>
      </c>
      <c r="F14" s="68" t="s">
        <v>66</v>
      </c>
      <c r="G14" s="68">
        <v>10</v>
      </c>
      <c r="J14" s="74"/>
      <c r="K14" s="74"/>
      <c r="L14" s="74"/>
    </row>
    <row r="15" spans="5:12" ht="23.25" customHeight="1">
      <c r="E15" s="67" t="s">
        <v>25</v>
      </c>
      <c r="F15" s="68" t="s">
        <v>66</v>
      </c>
      <c r="G15" s="68">
        <v>11</v>
      </c>
      <c r="J15" s="74"/>
      <c r="K15" s="74"/>
      <c r="L15" s="74"/>
    </row>
    <row r="16" spans="5:7" ht="23.25" customHeight="1">
      <c r="E16" s="67" t="s">
        <v>26</v>
      </c>
      <c r="F16" s="68" t="s">
        <v>66</v>
      </c>
      <c r="G16" s="68">
        <v>12</v>
      </c>
    </row>
    <row r="17" spans="5:7" ht="23.25" customHeight="1">
      <c r="E17" s="67" t="s">
        <v>27</v>
      </c>
      <c r="F17" s="68" t="s">
        <v>67</v>
      </c>
      <c r="G17" s="68">
        <v>13</v>
      </c>
    </row>
    <row r="18" spans="5:7" ht="23.25" customHeight="1">
      <c r="E18" s="67" t="s">
        <v>142</v>
      </c>
      <c r="F18" s="68" t="s">
        <v>67</v>
      </c>
      <c r="G18" s="68">
        <v>14</v>
      </c>
    </row>
    <row r="19" spans="5:7" ht="23.25" customHeight="1">
      <c r="E19" s="67" t="s">
        <v>167</v>
      </c>
      <c r="F19" s="68" t="s">
        <v>168</v>
      </c>
      <c r="G19" s="68">
        <v>15</v>
      </c>
    </row>
    <row r="20" spans="5:7" ht="23.25" customHeight="1">
      <c r="E20" s="67"/>
      <c r="F20" s="68"/>
      <c r="G20" s="68"/>
    </row>
    <row r="21" spans="5:7" ht="14.25" customHeight="1">
      <c r="E21" s="65"/>
      <c r="F21" s="66"/>
      <c r="G21" s="66"/>
    </row>
    <row r="22" ht="20.25" customHeight="1">
      <c r="E22" s="117" t="s">
        <v>199</v>
      </c>
    </row>
    <row r="23" ht="20.25" customHeight="1">
      <c r="E23" s="50" t="s">
        <v>153</v>
      </c>
    </row>
    <row r="24" spans="4:11" ht="19.5" customHeight="1">
      <c r="D24" s="612" t="s">
        <v>42</v>
      </c>
      <c r="G24" s="612" t="s">
        <v>154</v>
      </c>
      <c r="I24" s="57"/>
      <c r="J24" s="57"/>
      <c r="K24" s="57"/>
    </row>
    <row r="25" spans="4:11" ht="16.5" customHeight="1">
      <c r="D25" s="56" t="s">
        <v>157</v>
      </c>
      <c r="G25" s="611" t="s">
        <v>162</v>
      </c>
      <c r="I25" s="57"/>
      <c r="J25" s="57"/>
      <c r="K25" s="57"/>
    </row>
    <row r="26" spans="4:11" ht="16.5" customHeight="1">
      <c r="D26" s="56" t="s">
        <v>156</v>
      </c>
      <c r="G26" s="611" t="s">
        <v>164</v>
      </c>
      <c r="I26" s="57"/>
      <c r="J26" s="57"/>
      <c r="K26" s="57"/>
    </row>
    <row r="27" spans="4:11" ht="16.5" customHeight="1">
      <c r="D27" s="56" t="s">
        <v>155</v>
      </c>
      <c r="G27" s="611" t="s">
        <v>163</v>
      </c>
      <c r="I27" s="57"/>
      <c r="J27" s="57"/>
      <c r="K27" s="57"/>
    </row>
    <row r="28" spans="4:11" ht="16.5" customHeight="1">
      <c r="D28" s="56" t="s">
        <v>158</v>
      </c>
      <c r="G28" s="611" t="s">
        <v>160</v>
      </c>
      <c r="I28" s="57"/>
      <c r="J28" s="57"/>
      <c r="K28" s="57"/>
    </row>
    <row r="29" spans="4:11" ht="16.5" customHeight="1">
      <c r="D29" s="56" t="s">
        <v>159</v>
      </c>
      <c r="F29" s="57"/>
      <c r="G29" s="57"/>
      <c r="I29" s="57"/>
      <c r="J29" s="57"/>
      <c r="K29" s="57"/>
    </row>
    <row r="30" spans="4:11" ht="16.5" customHeight="1">
      <c r="D30" s="56" t="s">
        <v>161</v>
      </c>
      <c r="F30" s="57"/>
      <c r="G30" s="57"/>
      <c r="I30" s="57"/>
      <c r="J30" s="57"/>
      <c r="K30" s="57"/>
    </row>
    <row r="31" spans="5:11" ht="16.5" customHeight="1">
      <c r="E31" s="49"/>
      <c r="F31" s="50"/>
      <c r="G31" s="57"/>
      <c r="H31" s="57"/>
      <c r="I31" s="57"/>
      <c r="J31" s="57"/>
      <c r="K31" s="57"/>
    </row>
    <row r="32" ht="18.75" customHeight="1">
      <c r="D32" s="57" t="s">
        <v>52</v>
      </c>
    </row>
    <row r="33" ht="18.75" customHeight="1">
      <c r="D33" s="57" t="s">
        <v>115</v>
      </c>
    </row>
    <row r="34" ht="18.75" customHeight="1">
      <c r="D34" s="57" t="s">
        <v>169</v>
      </c>
    </row>
    <row r="35" spans="3:8" ht="18.75" customHeight="1">
      <c r="C35" s="74"/>
      <c r="D35" s="544" t="s">
        <v>208</v>
      </c>
      <c r="E35" s="74"/>
      <c r="F35" s="71"/>
      <c r="G35" s="71"/>
      <c r="H35" s="74"/>
    </row>
    <row r="36" ht="18.75" customHeight="1">
      <c r="D36" s="57" t="s">
        <v>223</v>
      </c>
    </row>
    <row r="37" ht="18.75" customHeight="1">
      <c r="D37" s="57" t="s">
        <v>224</v>
      </c>
    </row>
    <row r="38" ht="18.75" customHeight="1">
      <c r="D38" s="57" t="s">
        <v>225</v>
      </c>
    </row>
    <row r="39" ht="18.75" customHeight="1">
      <c r="D39" s="57" t="s">
        <v>226</v>
      </c>
    </row>
    <row r="40" ht="18.75" customHeight="1">
      <c r="D40" s="57" t="s">
        <v>222</v>
      </c>
    </row>
    <row r="41" ht="18.75" customHeight="1">
      <c r="D41" s="57" t="s">
        <v>221</v>
      </c>
    </row>
    <row r="42" ht="18.75" customHeight="1">
      <c r="D42" s="57" t="s">
        <v>210</v>
      </c>
    </row>
  </sheetData>
  <mergeCells count="1">
    <mergeCell ref="A3:M3"/>
  </mergeCells>
  <printOptions/>
  <pageMargins left="0.7" right="0.69" top="0.26" bottom="0.23" header="0.512" footer="0.2"/>
  <pageSetup horizontalDpi="600" verticalDpi="600" orientation="landscape" paperSize="9" scale="70" r:id="rId2"/>
  <drawing r:id="rId1"/>
</worksheet>
</file>

<file path=xl/worksheets/sheet10.xml><?xml version="1.0" encoding="utf-8"?>
<worksheet xmlns="http://schemas.openxmlformats.org/spreadsheetml/2006/main" xmlns:r="http://schemas.openxmlformats.org/officeDocument/2006/relationships">
  <sheetPr codeName="Sheet10"/>
  <dimension ref="A1:X40"/>
  <sheetViews>
    <sheetView view="pageBreakPreview" zoomScale="75" zoomScaleNormal="75" zoomScaleSheetLayoutView="75" workbookViewId="0" topLeftCell="A1">
      <selection activeCell="A1" sqref="A1"/>
    </sheetView>
  </sheetViews>
  <sheetFormatPr defaultColWidth="9.00390625" defaultRowHeight="13.5"/>
  <cols>
    <col min="1" max="23" width="8.625" style="30" customWidth="1"/>
    <col min="24" max="16384" width="9.00390625" style="30" customWidth="1"/>
  </cols>
  <sheetData>
    <row r="1" spans="1:23" s="28" customFormat="1" ht="21.75" customHeight="1" thickBot="1">
      <c r="A1" s="26"/>
      <c r="B1" s="26"/>
      <c r="C1" s="26"/>
      <c r="D1" s="26"/>
      <c r="E1" s="26"/>
      <c r="F1" s="26"/>
      <c r="G1" s="26"/>
      <c r="H1" s="26"/>
      <c r="I1" s="26"/>
      <c r="J1" s="26"/>
      <c r="K1" s="26"/>
      <c r="L1" s="26"/>
      <c r="M1" s="26"/>
      <c r="N1" s="26"/>
      <c r="O1" s="26"/>
      <c r="P1" s="26"/>
      <c r="Q1" s="26"/>
      <c r="R1" s="26"/>
      <c r="S1" s="26"/>
      <c r="T1" s="26"/>
      <c r="U1" s="26"/>
      <c r="V1" s="26"/>
      <c r="W1" s="27" t="s">
        <v>0</v>
      </c>
    </row>
    <row r="2" spans="1:23" ht="21.75" customHeight="1">
      <c r="A2" s="11"/>
      <c r="B2" s="29"/>
      <c r="C2" s="1871" t="str">
        <f>'全社連結PL'!C2</f>
        <v>2012年3月期　</v>
      </c>
      <c r="D2" s="1872"/>
      <c r="E2" s="1872"/>
      <c r="F2" s="1872"/>
      <c r="G2" s="1872"/>
      <c r="H2" s="1872"/>
      <c r="I2" s="1920"/>
      <c r="J2" s="1855" t="str">
        <f>'全社連結PL'!J2</f>
        <v>2011年3月期　</v>
      </c>
      <c r="K2" s="1856"/>
      <c r="L2" s="1856"/>
      <c r="M2" s="1856"/>
      <c r="N2" s="1856"/>
      <c r="O2" s="1856"/>
      <c r="P2" s="1857"/>
      <c r="Q2" s="1889" t="str">
        <f>'全社連結PL'!Q2</f>
        <v>2010年3月期</v>
      </c>
      <c r="R2" s="1890"/>
      <c r="S2" s="1890"/>
      <c r="T2" s="1890"/>
      <c r="U2" s="1890"/>
      <c r="V2" s="1890"/>
      <c r="W2" s="1908"/>
    </row>
    <row r="3" spans="1:23" ht="21.75" customHeight="1">
      <c r="A3" s="1958" t="s">
        <v>19</v>
      </c>
      <c r="B3" s="1959"/>
      <c r="C3" s="1874" t="str">
        <f>'全社連結PL'!C3</f>
        <v>計画</v>
      </c>
      <c r="D3" s="1875"/>
      <c r="E3" s="1875"/>
      <c r="F3" s="1875"/>
      <c r="G3" s="1875"/>
      <c r="H3" s="1875"/>
      <c r="I3" s="1921"/>
      <c r="J3" s="1858" t="str">
        <f>'全社連結PL'!J3</f>
        <v>実績</v>
      </c>
      <c r="K3" s="1869"/>
      <c r="L3" s="1869"/>
      <c r="M3" s="1869"/>
      <c r="N3" s="1869"/>
      <c r="O3" s="1869"/>
      <c r="P3" s="1870"/>
      <c r="Q3" s="1931" t="str">
        <f>'全社連結PL'!Q3</f>
        <v>実績</v>
      </c>
      <c r="R3" s="1894"/>
      <c r="S3" s="1894"/>
      <c r="T3" s="1894"/>
      <c r="U3" s="1894"/>
      <c r="V3" s="1894"/>
      <c r="W3" s="1911"/>
    </row>
    <row r="4" spans="1:23" ht="21.75" customHeight="1" thickBot="1">
      <c r="A4" s="31"/>
      <c r="B4" s="32"/>
      <c r="C4" s="1917" t="str">
        <f>'全社連結PL'!$C$4</f>
        <v>(2011年4月27日発表)</v>
      </c>
      <c r="D4" s="1918"/>
      <c r="E4" s="1903"/>
      <c r="F4" s="1918"/>
      <c r="G4" s="1918"/>
      <c r="H4" s="1903"/>
      <c r="I4" s="1918"/>
      <c r="J4" s="1898" t="str">
        <f>'全社連結PL'!J4</f>
        <v>(2011年4月27日発表）</v>
      </c>
      <c r="K4" s="1899"/>
      <c r="L4" s="1899"/>
      <c r="M4" s="1899"/>
      <c r="N4" s="1900"/>
      <c r="O4" s="1900"/>
      <c r="P4" s="1901"/>
      <c r="Q4" s="1933"/>
      <c r="R4" s="1928"/>
      <c r="S4" s="1929"/>
      <c r="T4" s="1928"/>
      <c r="U4" s="1928"/>
      <c r="V4" s="1929"/>
      <c r="W4" s="1930"/>
    </row>
    <row r="5" spans="1:23" ht="21.75" customHeight="1" thickBot="1">
      <c r="A5" s="1947" t="s">
        <v>206</v>
      </c>
      <c r="B5" s="1948"/>
      <c r="C5" s="1228" t="str">
        <f>'全社連結PL'!C5</f>
        <v>第1P</v>
      </c>
      <c r="D5" s="118" t="str">
        <f>'全社連結PL'!D5</f>
        <v>第2P</v>
      </c>
      <c r="E5" s="119" t="str">
        <f>'全社連結PL'!E5</f>
        <v>第3P</v>
      </c>
      <c r="F5" s="1347" t="str">
        <f>'全社連結PL'!F5</f>
        <v>第4P</v>
      </c>
      <c r="G5" s="9" t="str">
        <f>'全社連結PL'!G5</f>
        <v>上期P</v>
      </c>
      <c r="H5" s="59" t="str">
        <f>'全社連結PL'!H5</f>
        <v>下期P</v>
      </c>
      <c r="I5" s="10" t="str">
        <f>'全社連結PL'!I5</f>
        <v>通期P</v>
      </c>
      <c r="J5" s="1232" t="str">
        <f>'全社連結PL'!J5</f>
        <v>第1A</v>
      </c>
      <c r="K5" s="139" t="str">
        <f>'全社連結PL'!K5</f>
        <v>第2A</v>
      </c>
      <c r="L5" s="137" t="str">
        <f>'全社連結PL'!L5</f>
        <v>第3A</v>
      </c>
      <c r="M5" s="139" t="str">
        <f>'全社連結PL'!M5</f>
        <v>第4A</v>
      </c>
      <c r="N5" s="140" t="str">
        <f>'全社連結PL'!N5</f>
        <v>上期A</v>
      </c>
      <c r="O5" s="140" t="str">
        <f>'全社連結PL'!O5</f>
        <v>下期A</v>
      </c>
      <c r="P5" s="141" t="str">
        <f>'全社連結PL'!P5</f>
        <v>通期A</v>
      </c>
      <c r="Q5" s="93" t="s">
        <v>36</v>
      </c>
      <c r="R5" s="2" t="s">
        <v>55</v>
      </c>
      <c r="S5" s="80" t="s">
        <v>38</v>
      </c>
      <c r="T5" s="6" t="s">
        <v>39</v>
      </c>
      <c r="U5" s="7" t="s">
        <v>37</v>
      </c>
      <c r="V5" s="7" t="s">
        <v>40</v>
      </c>
      <c r="W5" s="7" t="s">
        <v>41</v>
      </c>
    </row>
    <row r="6" spans="1:23" ht="21.75" customHeight="1" thickTop="1">
      <c r="A6" s="1949" t="s">
        <v>44</v>
      </c>
      <c r="B6" s="1967"/>
      <c r="C6" s="532">
        <f>IAB!C13</f>
        <v>755</v>
      </c>
      <c r="D6" s="1084"/>
      <c r="E6" s="286"/>
      <c r="F6" s="1085"/>
      <c r="G6" s="1744" t="s">
        <v>114</v>
      </c>
      <c r="H6" s="1611" t="s">
        <v>114</v>
      </c>
      <c r="I6" s="1617" t="s">
        <v>114</v>
      </c>
      <c r="J6" s="1194">
        <f>IAB!J13</f>
        <v>683</v>
      </c>
      <c r="K6" s="1348">
        <f>IAB!K13</f>
        <v>679.35</v>
      </c>
      <c r="L6" s="1349">
        <f>IAB!L13</f>
        <v>672.73016686</v>
      </c>
      <c r="M6" s="1231">
        <f>IAB!M13</f>
        <v>683.1545919399999</v>
      </c>
      <c r="N6" s="1350">
        <f>IAB!N13</f>
        <v>1363.06</v>
      </c>
      <c r="O6" s="1350">
        <f>IAB!O13</f>
        <v>1355.8847587999999</v>
      </c>
      <c r="P6" s="1351">
        <f>IAB!P13</f>
        <v>2718.9447588</v>
      </c>
      <c r="Q6" s="401">
        <v>423.3198480452548</v>
      </c>
      <c r="R6" s="402">
        <v>478.79957010944855</v>
      </c>
      <c r="S6" s="403">
        <v>537.19</v>
      </c>
      <c r="T6" s="404">
        <v>599.863788453333</v>
      </c>
      <c r="U6" s="405">
        <v>902.1194181547033</v>
      </c>
      <c r="V6" s="405">
        <v>1137.053788453333</v>
      </c>
      <c r="W6" s="405">
        <v>2039.1732066080365</v>
      </c>
    </row>
    <row r="7" spans="1:23" ht="21.75" customHeight="1">
      <c r="A7" s="1942" t="s">
        <v>111</v>
      </c>
      <c r="B7" s="1943"/>
      <c r="C7" s="533">
        <f>EMC!C13</f>
        <v>195</v>
      </c>
      <c r="D7" s="1086"/>
      <c r="E7" s="280"/>
      <c r="F7" s="1087"/>
      <c r="G7" s="1745" t="s">
        <v>114</v>
      </c>
      <c r="H7" s="1612" t="s">
        <v>114</v>
      </c>
      <c r="I7" s="1618" t="s">
        <v>114</v>
      </c>
      <c r="J7" s="1195">
        <f>EMC!J13</f>
        <v>200.11347225999998</v>
      </c>
      <c r="K7" s="1352">
        <f>EMC!K13</f>
        <v>201.87650976999998</v>
      </c>
      <c r="L7" s="1353">
        <f>EMC!L13</f>
        <v>205.99001639000002</v>
      </c>
      <c r="M7" s="1354">
        <f>EMC!M13</f>
        <v>204.17891567000007</v>
      </c>
      <c r="N7" s="1355">
        <f>EMC!N13</f>
        <v>401.98998203</v>
      </c>
      <c r="O7" s="1355">
        <f>EMC!O13</f>
        <v>410.1689320600001</v>
      </c>
      <c r="P7" s="1356">
        <f>EMC!P13</f>
        <v>812.15891409</v>
      </c>
      <c r="Q7" s="287">
        <v>158.75458043689255</v>
      </c>
      <c r="R7" s="406">
        <v>172.38206350443434</v>
      </c>
      <c r="S7" s="289">
        <v>193.68301574867306</v>
      </c>
      <c r="T7" s="288">
        <v>182.35034031000004</v>
      </c>
      <c r="U7" s="290">
        <v>331.1366439413269</v>
      </c>
      <c r="V7" s="290">
        <v>376.03335605867306</v>
      </c>
      <c r="W7" s="290">
        <v>707.17</v>
      </c>
    </row>
    <row r="8" spans="1:23" ht="21.75" customHeight="1">
      <c r="A8" s="1942" t="s">
        <v>45</v>
      </c>
      <c r="B8" s="1943"/>
      <c r="C8" s="532">
        <f>AEC!C13</f>
        <v>155</v>
      </c>
      <c r="D8" s="1084"/>
      <c r="E8" s="286"/>
      <c r="F8" s="1085"/>
      <c r="G8" s="1744" t="s">
        <v>114</v>
      </c>
      <c r="H8" s="1611" t="s">
        <v>114</v>
      </c>
      <c r="I8" s="1617" t="s">
        <v>114</v>
      </c>
      <c r="J8" s="1194">
        <f>AEC!J13</f>
        <v>216.20077846</v>
      </c>
      <c r="K8" s="1348">
        <f>AEC!K13</f>
        <v>209.97401131999996</v>
      </c>
      <c r="L8" s="1357">
        <f>AEC!L13</f>
        <v>210.98590314</v>
      </c>
      <c r="M8" s="1231">
        <f>AEC!M13</f>
        <v>205.42762394999997</v>
      </c>
      <c r="N8" s="1350">
        <f>AEC!N13</f>
        <v>426.17478977999997</v>
      </c>
      <c r="O8" s="1350">
        <f>AEC!O13</f>
        <v>416.41352709</v>
      </c>
      <c r="P8" s="1351">
        <f>AEC!P13</f>
        <v>842.58831687</v>
      </c>
      <c r="Q8" s="281">
        <v>138.84671582264275</v>
      </c>
      <c r="R8" s="407">
        <v>178.41312585308097</v>
      </c>
      <c r="S8" s="283">
        <v>208.8932515842763</v>
      </c>
      <c r="T8" s="282">
        <v>225.47690673999998</v>
      </c>
      <c r="U8" s="284">
        <v>317.25984167572375</v>
      </c>
      <c r="V8" s="284">
        <v>434.37015832427625</v>
      </c>
      <c r="W8" s="284">
        <v>751.63</v>
      </c>
    </row>
    <row r="9" spans="1:23" ht="21.75" customHeight="1">
      <c r="A9" s="1942" t="s">
        <v>46</v>
      </c>
      <c r="B9" s="1943"/>
      <c r="C9" s="532">
        <f>SSB!C13</f>
        <v>80</v>
      </c>
      <c r="D9" s="1084"/>
      <c r="E9" s="286"/>
      <c r="F9" s="1085"/>
      <c r="G9" s="1744" t="s">
        <v>114</v>
      </c>
      <c r="H9" s="1611" t="s">
        <v>114</v>
      </c>
      <c r="I9" s="1617" t="s">
        <v>114</v>
      </c>
      <c r="J9" s="1194">
        <f>SSB!J13</f>
        <v>86.9186078</v>
      </c>
      <c r="K9" s="1348">
        <f>SSB!K13</f>
        <v>137.24982080999996</v>
      </c>
      <c r="L9" s="1357">
        <f>SSB!L13</f>
        <v>123.63808264000005</v>
      </c>
      <c r="M9" s="1231">
        <f>SSB!M13</f>
        <v>290.6548473</v>
      </c>
      <c r="N9" s="1350">
        <f>SSB!N13</f>
        <v>224.16842860999998</v>
      </c>
      <c r="O9" s="1350">
        <f>SSB!O13</f>
        <v>414.29292994</v>
      </c>
      <c r="P9" s="1351">
        <f>SSB!P13</f>
        <v>638.46135855</v>
      </c>
      <c r="Q9" s="281">
        <v>79.72180114</v>
      </c>
      <c r="R9" s="407">
        <v>126.82496588999997</v>
      </c>
      <c r="S9" s="283">
        <v>123.50323297000003</v>
      </c>
      <c r="T9" s="408">
        <v>249.76</v>
      </c>
      <c r="U9" s="284">
        <v>206.54676702999998</v>
      </c>
      <c r="V9" s="284">
        <v>373.26323297000005</v>
      </c>
      <c r="W9" s="284">
        <v>579.81</v>
      </c>
    </row>
    <row r="10" spans="1:23" ht="21.75" customHeight="1">
      <c r="A10" s="1942" t="s">
        <v>47</v>
      </c>
      <c r="B10" s="1943"/>
      <c r="C10" s="532">
        <f>HCB!C13</f>
        <v>135</v>
      </c>
      <c r="D10" s="1084"/>
      <c r="E10" s="286"/>
      <c r="F10" s="1085"/>
      <c r="G10" s="1744" t="s">
        <v>114</v>
      </c>
      <c r="H10" s="1611" t="s">
        <v>114</v>
      </c>
      <c r="I10" s="1617" t="s">
        <v>114</v>
      </c>
      <c r="J10" s="1194">
        <f>HCB!J13</f>
        <v>148.40761329999998</v>
      </c>
      <c r="K10" s="1348">
        <f>HCB!K13</f>
        <v>142.84273178</v>
      </c>
      <c r="L10" s="1357">
        <f>HCB!L13</f>
        <v>167.84117028</v>
      </c>
      <c r="M10" s="1231">
        <f>HCB!M13</f>
        <v>147.1999601399999</v>
      </c>
      <c r="N10" s="1350">
        <f>HCB!N13</f>
        <v>291.25034508</v>
      </c>
      <c r="O10" s="1350">
        <f>HCB!O13</f>
        <v>315.0411304199999</v>
      </c>
      <c r="P10" s="1351">
        <f>HCB!P13</f>
        <v>606.2914754999999</v>
      </c>
      <c r="Q10" s="281">
        <v>142.449669877</v>
      </c>
      <c r="R10" s="407">
        <v>154.65172641159995</v>
      </c>
      <c r="S10" s="283">
        <v>175.49860371140002</v>
      </c>
      <c r="T10" s="288">
        <v>160.99</v>
      </c>
      <c r="U10" s="284">
        <v>297.1013962885999</v>
      </c>
      <c r="V10" s="284">
        <v>336.48860371140006</v>
      </c>
      <c r="W10" s="284">
        <v>633.59</v>
      </c>
    </row>
    <row r="11" spans="1:23" ht="21.75" customHeight="1">
      <c r="A11" s="1938" t="s">
        <v>15</v>
      </c>
      <c r="B11" s="1968"/>
      <c r="C11" s="534">
        <f>'その他'!C13</f>
        <v>115</v>
      </c>
      <c r="D11" s="1088"/>
      <c r="E11" s="302"/>
      <c r="F11" s="1089"/>
      <c r="G11" s="1746" t="s">
        <v>114</v>
      </c>
      <c r="H11" s="1619" t="s">
        <v>114</v>
      </c>
      <c r="I11" s="1620" t="s">
        <v>114</v>
      </c>
      <c r="J11" s="1196">
        <f>'その他'!J13</f>
        <v>119</v>
      </c>
      <c r="K11" s="1358">
        <f>'その他'!K13</f>
        <v>124.73720035000014</v>
      </c>
      <c r="L11" s="1359">
        <f>'その他'!L13</f>
        <v>134.5156671099999</v>
      </c>
      <c r="M11" s="1360">
        <f>'その他'!M13</f>
        <v>119.27199241000002</v>
      </c>
      <c r="N11" s="1361">
        <f>'その他'!N13</f>
        <v>242.9350598300001</v>
      </c>
      <c r="O11" s="1361">
        <f>'その他'!O13</f>
        <v>253.78765951999992</v>
      </c>
      <c r="P11" s="1362">
        <f>'その他'!P13</f>
        <v>496.72271935</v>
      </c>
      <c r="Q11" s="303">
        <v>103.78396715</v>
      </c>
      <c r="R11" s="409">
        <v>121.81576502</v>
      </c>
      <c r="S11" s="305">
        <v>113.51</v>
      </c>
      <c r="T11" s="304">
        <v>96.80965969000005</v>
      </c>
      <c r="U11" s="306">
        <v>225.59973216999998</v>
      </c>
      <c r="V11" s="306">
        <v>210.31965969000004</v>
      </c>
      <c r="W11" s="306">
        <v>435.91939186</v>
      </c>
    </row>
    <row r="12" spans="1:23" ht="21.75" customHeight="1" thickBot="1">
      <c r="A12" s="1945" t="s">
        <v>93</v>
      </c>
      <c r="B12" s="1971"/>
      <c r="C12" s="535">
        <f>'消去＆調整他'!C13</f>
        <v>15</v>
      </c>
      <c r="D12" s="1090"/>
      <c r="E12" s="410"/>
      <c r="F12" s="1091"/>
      <c r="G12" s="1747" t="s">
        <v>114</v>
      </c>
      <c r="H12" s="1748" t="s">
        <v>114</v>
      </c>
      <c r="I12" s="1749" t="s">
        <v>114</v>
      </c>
      <c r="J12" s="1197">
        <f>'消去＆調整他'!J13</f>
        <v>17</v>
      </c>
      <c r="K12" s="1363">
        <f>'消去＆調整他'!K13</f>
        <v>13.424032349999994</v>
      </c>
      <c r="L12" s="1364">
        <f>'消去＆調整他'!L13</f>
        <v>18.361786030000005</v>
      </c>
      <c r="M12" s="1365">
        <f>'消去＆調整他'!M13</f>
        <v>15.251874080000052</v>
      </c>
      <c r="N12" s="1366">
        <f>'消去＆調整他'!N13</f>
        <v>29.467315840000012</v>
      </c>
      <c r="O12" s="1366">
        <f>'消去＆調整他'!O13</f>
        <v>33.613660110000055</v>
      </c>
      <c r="P12" s="1367">
        <f>'消去＆調整他'!P13</f>
        <v>63.08097595000007</v>
      </c>
      <c r="Q12" s="411">
        <v>22.354076435399996</v>
      </c>
      <c r="R12" s="412">
        <v>21.59520228100001</v>
      </c>
      <c r="S12" s="413">
        <v>29.051531073100012</v>
      </c>
      <c r="T12" s="414">
        <v>26.64919021049998</v>
      </c>
      <c r="U12" s="415">
        <v>43.9492787164</v>
      </c>
      <c r="V12" s="415">
        <v>55.7007212836</v>
      </c>
      <c r="W12" s="415">
        <v>99</v>
      </c>
    </row>
    <row r="13" spans="1:23" ht="21.75" customHeight="1" thickBot="1" thickTop="1">
      <c r="A13" s="1969" t="s">
        <v>18</v>
      </c>
      <c r="B13" s="1941"/>
      <c r="C13" s="536">
        <f>SUM(C6:C12)</f>
        <v>1450</v>
      </c>
      <c r="D13" s="1092"/>
      <c r="E13" s="338"/>
      <c r="F13" s="416"/>
      <c r="G13" s="1623" t="s">
        <v>114</v>
      </c>
      <c r="H13" s="1623" t="s">
        <v>114</v>
      </c>
      <c r="I13" s="1688" t="s">
        <v>114</v>
      </c>
      <c r="J13" s="1198">
        <v>1470</v>
      </c>
      <c r="K13" s="1368">
        <f aca="true" t="shared" si="0" ref="K13:P13">SUM(K6:K12)</f>
        <v>1509.4543063800002</v>
      </c>
      <c r="L13" s="1369">
        <f t="shared" si="0"/>
        <v>1534.06279245</v>
      </c>
      <c r="M13" s="1370">
        <f t="shared" si="0"/>
        <v>1665.1398054899998</v>
      </c>
      <c r="N13" s="1371">
        <f t="shared" si="0"/>
        <v>2979.04592117</v>
      </c>
      <c r="O13" s="1371">
        <f t="shared" si="0"/>
        <v>3199.2025979399996</v>
      </c>
      <c r="P13" s="1372">
        <f t="shared" si="0"/>
        <v>6178.24851911</v>
      </c>
      <c r="Q13" s="417">
        <v>1069.23065890719</v>
      </c>
      <c r="R13" s="418">
        <v>1254.4824190695638</v>
      </c>
      <c r="S13" s="419">
        <v>1381.3296350874496</v>
      </c>
      <c r="T13" s="420">
        <v>1541.8998854038332</v>
      </c>
      <c r="U13" s="421">
        <v>2323.7130779767535</v>
      </c>
      <c r="V13" s="421">
        <v>2923.2295204912825</v>
      </c>
      <c r="W13" s="421">
        <v>5246.9425984680365</v>
      </c>
    </row>
    <row r="14" spans="17:23" ht="21.75" customHeight="1" thickBot="1">
      <c r="Q14" s="61"/>
      <c r="R14" s="61"/>
      <c r="S14" s="61"/>
      <c r="T14" s="61"/>
      <c r="U14" s="61"/>
      <c r="V14" s="61"/>
      <c r="W14" s="94" t="s">
        <v>16</v>
      </c>
    </row>
    <row r="15" spans="8:23" ht="21.75" customHeight="1">
      <c r="H15" s="41"/>
      <c r="I15" s="42"/>
      <c r="J15" s="1896" t="str">
        <f>'全社連結PL'!J32</f>
        <v>2012年3月期計画 と 2011年3月期実績との比較</v>
      </c>
      <c r="K15" s="1897"/>
      <c r="L15" s="1897"/>
      <c r="M15" s="1897"/>
      <c r="N15" s="1897"/>
      <c r="O15" s="1897"/>
      <c r="P15" s="1973"/>
      <c r="Q15" s="1889" t="str">
        <f>'全社連結PL'!Q32</f>
        <v>2011年3月期実績　と　2010年3月期実績との比較</v>
      </c>
      <c r="R15" s="1890"/>
      <c r="S15" s="1890"/>
      <c r="T15" s="1890"/>
      <c r="U15" s="1890"/>
      <c r="V15" s="1890"/>
      <c r="W15" s="1908"/>
    </row>
    <row r="16" spans="8:24" ht="21.75" customHeight="1" thickBot="1">
      <c r="H16" s="1958" t="str">
        <f>A3</f>
        <v>カンパニー別売上</v>
      </c>
      <c r="I16" s="1970"/>
      <c r="J16" s="1881"/>
      <c r="K16" s="1882"/>
      <c r="L16" s="1882"/>
      <c r="M16" s="1882"/>
      <c r="N16" s="1883"/>
      <c r="O16" s="1883"/>
      <c r="P16" s="1916"/>
      <c r="Q16" s="1931"/>
      <c r="R16" s="1894"/>
      <c r="S16" s="1894"/>
      <c r="T16" s="1894"/>
      <c r="U16" s="1894"/>
      <c r="V16" s="1894"/>
      <c r="W16" s="1911"/>
      <c r="X16" s="46"/>
    </row>
    <row r="17" spans="8:24" ht="21.75" customHeight="1" thickBot="1">
      <c r="H17" s="1947" t="s">
        <v>207</v>
      </c>
      <c r="I17" s="1972"/>
      <c r="J17" s="1232" t="s">
        <v>85</v>
      </c>
      <c r="K17" s="139" t="s">
        <v>86</v>
      </c>
      <c r="L17" s="1280" t="s">
        <v>87</v>
      </c>
      <c r="M17" s="139" t="s">
        <v>88</v>
      </c>
      <c r="N17" s="140" t="s">
        <v>89</v>
      </c>
      <c r="O17" s="140" t="s">
        <v>90</v>
      </c>
      <c r="P17" s="167" t="s">
        <v>91</v>
      </c>
      <c r="Q17" s="113" t="str">
        <f>'全社連結PL'!Q34</f>
        <v>第1A</v>
      </c>
      <c r="R17" s="192" t="str">
        <f>'全社連結PL'!R34</f>
        <v>第2A</v>
      </c>
      <c r="S17" s="80" t="str">
        <f>'全社連結PL'!S34</f>
        <v>第3A</v>
      </c>
      <c r="T17" s="193" t="str">
        <f>'全社連結PL'!T34</f>
        <v>第4A</v>
      </c>
      <c r="U17" s="7" t="str">
        <f>'全社連結PL'!U34</f>
        <v>上期A</v>
      </c>
      <c r="V17" s="7" t="str">
        <f>'全社連結PL'!V34</f>
        <v>下期A</v>
      </c>
      <c r="W17" s="7" t="str">
        <f>'全社連結PL'!W34</f>
        <v>通期A</v>
      </c>
      <c r="X17" s="46"/>
    </row>
    <row r="18" spans="8:24" ht="21.75" customHeight="1" thickTop="1">
      <c r="H18" s="1949" t="s">
        <v>122</v>
      </c>
      <c r="I18" s="1950"/>
      <c r="J18" s="1373">
        <v>1.104</v>
      </c>
      <c r="K18" s="1093"/>
      <c r="L18" s="252"/>
      <c r="M18" s="258"/>
      <c r="N18" s="1750" t="s">
        <v>114</v>
      </c>
      <c r="O18" s="1751" t="s">
        <v>114</v>
      </c>
      <c r="P18" s="1750" t="s">
        <v>114</v>
      </c>
      <c r="Q18" s="109">
        <f aca="true" t="shared" si="1" ref="Q18:W25">+J6/Q6</f>
        <v>1.6134372228324723</v>
      </c>
      <c r="R18" s="515">
        <f t="shared" si="1"/>
        <v>1.4188609230470022</v>
      </c>
      <c r="S18" s="515">
        <f t="shared" si="1"/>
        <v>1.2523132725106574</v>
      </c>
      <c r="T18" s="97">
        <f t="shared" si="1"/>
        <v>1.1388495273258967</v>
      </c>
      <c r="U18" s="109">
        <f t="shared" si="1"/>
        <v>1.510952954308595</v>
      </c>
      <c r="V18" s="109">
        <f t="shared" si="1"/>
        <v>1.1924543698538042</v>
      </c>
      <c r="W18" s="44">
        <f t="shared" si="1"/>
        <v>1.3333564554443593</v>
      </c>
      <c r="X18" s="46"/>
    </row>
    <row r="19" spans="8:24" ht="21.75" customHeight="1">
      <c r="H19" s="1942" t="s">
        <v>123</v>
      </c>
      <c r="I19" s="1943"/>
      <c r="J19" s="1374">
        <f>+C7/J7</f>
        <v>0.9744471364059075</v>
      </c>
      <c r="K19" s="1032"/>
      <c r="L19" s="96"/>
      <c r="M19" s="236"/>
      <c r="N19" s="1752" t="s">
        <v>114</v>
      </c>
      <c r="O19" s="1636" t="s">
        <v>114</v>
      </c>
      <c r="P19" s="1752" t="s">
        <v>114</v>
      </c>
      <c r="Q19" s="109">
        <f t="shared" si="1"/>
        <v>1.26052093558049</v>
      </c>
      <c r="R19" s="515">
        <f t="shared" si="1"/>
        <v>1.1710992760265162</v>
      </c>
      <c r="S19" s="515">
        <f t="shared" si="1"/>
        <v>1.0635419713688101</v>
      </c>
      <c r="T19" s="97">
        <f t="shared" si="1"/>
        <v>1.119706798039921</v>
      </c>
      <c r="U19" s="109">
        <f t="shared" si="1"/>
        <v>1.2139700917583358</v>
      </c>
      <c r="V19" s="109">
        <f t="shared" si="1"/>
        <v>1.090778053200155</v>
      </c>
      <c r="W19" s="44">
        <f t="shared" si="1"/>
        <v>1.1484634728424568</v>
      </c>
      <c r="X19" s="46"/>
    </row>
    <row r="20" spans="8:24" ht="21.75" customHeight="1">
      <c r="H20" s="1942" t="s">
        <v>124</v>
      </c>
      <c r="I20" s="1944"/>
      <c r="J20" s="1374">
        <f>+C8/J8</f>
        <v>0.7169261882592021</v>
      </c>
      <c r="K20" s="1032"/>
      <c r="L20" s="96"/>
      <c r="M20" s="236"/>
      <c r="N20" s="1752" t="s">
        <v>114</v>
      </c>
      <c r="O20" s="1636" t="s">
        <v>114</v>
      </c>
      <c r="P20" s="1752" t="s">
        <v>114</v>
      </c>
      <c r="Q20" s="109">
        <f t="shared" si="1"/>
        <v>1.5571184178109496</v>
      </c>
      <c r="R20" s="515">
        <f t="shared" si="1"/>
        <v>1.176897777649547</v>
      </c>
      <c r="S20" s="515">
        <f t="shared" si="1"/>
        <v>1.0100178035424923</v>
      </c>
      <c r="T20" s="97">
        <f t="shared" si="1"/>
        <v>0.9110805488691617</v>
      </c>
      <c r="U20" s="109">
        <f t="shared" si="1"/>
        <v>1.3432988793318503</v>
      </c>
      <c r="V20" s="109">
        <f t="shared" si="1"/>
        <v>0.9586605320596844</v>
      </c>
      <c r="W20" s="44">
        <f t="shared" si="1"/>
        <v>1.1210147504357197</v>
      </c>
      <c r="X20" s="46"/>
    </row>
    <row r="21" spans="8:23" ht="21.75" customHeight="1">
      <c r="H21" s="1942" t="s">
        <v>125</v>
      </c>
      <c r="I21" s="1944"/>
      <c r="J21" s="1374">
        <v>0.922</v>
      </c>
      <c r="K21" s="1032"/>
      <c r="L21" s="96"/>
      <c r="M21" s="236"/>
      <c r="N21" s="1752" t="s">
        <v>114</v>
      </c>
      <c r="O21" s="1636" t="s">
        <v>114</v>
      </c>
      <c r="P21" s="1752" t="s">
        <v>114</v>
      </c>
      <c r="Q21" s="109">
        <f t="shared" si="1"/>
        <v>1.090274009832789</v>
      </c>
      <c r="R21" s="515">
        <f t="shared" si="1"/>
        <v>1.082198759895917</v>
      </c>
      <c r="S21" s="515">
        <f t="shared" si="1"/>
        <v>1.0010918715790442</v>
      </c>
      <c r="T21" s="97">
        <f t="shared" si="1"/>
        <v>1.1637365763132606</v>
      </c>
      <c r="U21" s="109">
        <f t="shared" si="1"/>
        <v>1.085315601078571</v>
      </c>
      <c r="V21" s="109">
        <f t="shared" si="1"/>
        <v>1.1099216138796548</v>
      </c>
      <c r="W21" s="44">
        <f t="shared" si="1"/>
        <v>1.1011561693485798</v>
      </c>
    </row>
    <row r="22" spans="8:23" ht="21.75" customHeight="1">
      <c r="H22" s="1942" t="s">
        <v>126</v>
      </c>
      <c r="I22" s="1944"/>
      <c r="J22" s="1374">
        <f>+C10/J10</f>
        <v>0.9096568363181138</v>
      </c>
      <c r="K22" s="1032"/>
      <c r="L22" s="96"/>
      <c r="M22" s="236"/>
      <c r="N22" s="1752" t="s">
        <v>114</v>
      </c>
      <c r="O22" s="1636" t="s">
        <v>114</v>
      </c>
      <c r="P22" s="1752" t="s">
        <v>114</v>
      </c>
      <c r="Q22" s="109">
        <f t="shared" si="1"/>
        <v>1.0418249015820427</v>
      </c>
      <c r="R22" s="515">
        <f t="shared" si="1"/>
        <v>0.9236413656309873</v>
      </c>
      <c r="S22" s="515">
        <f t="shared" si="1"/>
        <v>0.956367553533404</v>
      </c>
      <c r="T22" s="97">
        <f t="shared" si="1"/>
        <v>0.9143422581526796</v>
      </c>
      <c r="U22" s="109">
        <f t="shared" si="1"/>
        <v>0.9803062143709472</v>
      </c>
      <c r="V22" s="109">
        <f t="shared" si="1"/>
        <v>0.9362609221981399</v>
      </c>
      <c r="W22" s="44">
        <f t="shared" si="1"/>
        <v>0.9569145275335783</v>
      </c>
    </row>
    <row r="23" spans="8:23" ht="21.75" customHeight="1">
      <c r="H23" s="1938" t="s">
        <v>15</v>
      </c>
      <c r="I23" s="1939"/>
      <c r="J23" s="1375">
        <v>0.973</v>
      </c>
      <c r="K23" s="1094"/>
      <c r="L23" s="259"/>
      <c r="M23" s="260"/>
      <c r="N23" s="1753" t="s">
        <v>114</v>
      </c>
      <c r="O23" s="1754" t="s">
        <v>114</v>
      </c>
      <c r="P23" s="1754" t="s">
        <v>114</v>
      </c>
      <c r="Q23" s="1163">
        <f t="shared" si="1"/>
        <v>1.1466125574869201</v>
      </c>
      <c r="R23" s="1164">
        <f t="shared" si="1"/>
        <v>1.023982407609725</v>
      </c>
      <c r="S23" s="1164">
        <f t="shared" si="1"/>
        <v>1.1850556524535274</v>
      </c>
      <c r="T23" s="1165">
        <f t="shared" si="1"/>
        <v>1.232025737844012</v>
      </c>
      <c r="U23" s="1163">
        <f t="shared" si="1"/>
        <v>1.076841082625653</v>
      </c>
      <c r="V23" s="1163">
        <f t="shared" si="1"/>
        <v>1.2066758756364926</v>
      </c>
      <c r="W23" s="1166">
        <f t="shared" si="1"/>
        <v>1.1394829608991737</v>
      </c>
    </row>
    <row r="24" spans="8:23" ht="21.75" customHeight="1" thickBot="1">
      <c r="H24" s="1945" t="s">
        <v>93</v>
      </c>
      <c r="I24" s="1946"/>
      <c r="J24" s="1376">
        <v>0.966</v>
      </c>
      <c r="K24" s="229"/>
      <c r="L24" s="229"/>
      <c r="M24" s="232"/>
      <c r="N24" s="1755" t="s">
        <v>114</v>
      </c>
      <c r="O24" s="1755" t="s">
        <v>114</v>
      </c>
      <c r="P24" s="1756" t="s">
        <v>114</v>
      </c>
      <c r="Q24" s="112">
        <f t="shared" si="1"/>
        <v>0.7604876922170105</v>
      </c>
      <c r="R24" s="514">
        <f t="shared" si="1"/>
        <v>0.6216210515337839</v>
      </c>
      <c r="S24" s="514">
        <f t="shared" si="1"/>
        <v>0.632041938987578</v>
      </c>
      <c r="T24" s="262">
        <f t="shared" si="1"/>
        <v>0.5723203579368313</v>
      </c>
      <c r="U24" s="112">
        <f t="shared" si="1"/>
        <v>0.6704846291141534</v>
      </c>
      <c r="V24" s="112">
        <f t="shared" si="1"/>
        <v>0.6034690276065949</v>
      </c>
      <c r="W24" s="43">
        <v>0.633</v>
      </c>
    </row>
    <row r="25" spans="8:23" ht="21.75" customHeight="1" thickBot="1" thickTop="1">
      <c r="H25" s="1940" t="s">
        <v>18</v>
      </c>
      <c r="I25" s="1941"/>
      <c r="J25" s="1377">
        <v>0.987</v>
      </c>
      <c r="K25" s="231"/>
      <c r="L25" s="230"/>
      <c r="M25" s="234"/>
      <c r="N25" s="1701" t="s">
        <v>114</v>
      </c>
      <c r="O25" s="1700" t="s">
        <v>114</v>
      </c>
      <c r="P25" s="1701" t="s">
        <v>114</v>
      </c>
      <c r="Q25" s="1167">
        <f t="shared" si="1"/>
        <v>1.3748202857392973</v>
      </c>
      <c r="R25" s="1168">
        <f t="shared" si="1"/>
        <v>1.203248673265223</v>
      </c>
      <c r="S25" s="1168">
        <f t="shared" si="1"/>
        <v>1.1105696667058629</v>
      </c>
      <c r="T25" s="1169">
        <f t="shared" si="1"/>
        <v>1.0799273164573129</v>
      </c>
      <c r="U25" s="1170">
        <f t="shared" si="1"/>
        <v>1.2820196905565646</v>
      </c>
      <c r="V25" s="1170">
        <f t="shared" si="1"/>
        <v>1.0944069138308157</v>
      </c>
      <c r="W25" s="1170">
        <f t="shared" si="1"/>
        <v>1.1774949702925814</v>
      </c>
    </row>
    <row r="26" spans="17:23" ht="21.75" customHeight="1" thickBot="1">
      <c r="Q26" s="8"/>
      <c r="R26" s="8"/>
      <c r="S26" s="8"/>
      <c r="T26" s="8"/>
      <c r="U26" s="8"/>
      <c r="V26" s="8"/>
      <c r="W26" s="45" t="s">
        <v>16</v>
      </c>
    </row>
    <row r="27" spans="1:23" ht="21.75" customHeight="1">
      <c r="A27" s="41"/>
      <c r="B27" s="60"/>
      <c r="C27" s="1960" t="str">
        <f>'全社連結PL'!C2</f>
        <v>2012年3月期　</v>
      </c>
      <c r="D27" s="1961"/>
      <c r="E27" s="1961"/>
      <c r="F27" s="1961"/>
      <c r="G27" s="1961"/>
      <c r="H27" s="1961"/>
      <c r="I27" s="1962"/>
      <c r="J27" s="1896" t="str">
        <f>'全社連結PL'!J2</f>
        <v>2011年3月期　</v>
      </c>
      <c r="K27" s="1897"/>
      <c r="L27" s="1897"/>
      <c r="M27" s="1897"/>
      <c r="N27" s="1897"/>
      <c r="O27" s="1897"/>
      <c r="P27" s="1915"/>
      <c r="Q27" s="1889" t="str">
        <f>'全社連結PL'!$Q$2</f>
        <v>2010年3月期</v>
      </c>
      <c r="R27" s="1890"/>
      <c r="S27" s="1890"/>
      <c r="T27" s="1890"/>
      <c r="U27" s="1890"/>
      <c r="V27" s="1890"/>
      <c r="W27" s="1908"/>
    </row>
    <row r="28" spans="1:23" ht="21.75" customHeight="1">
      <c r="A28" s="1958" t="s">
        <v>19</v>
      </c>
      <c r="B28" s="1959"/>
      <c r="C28" s="1963" t="str">
        <f>'全社連結PL'!C3</f>
        <v>計画</v>
      </c>
      <c r="D28" s="1964"/>
      <c r="E28" s="1964"/>
      <c r="F28" s="1964"/>
      <c r="G28" s="1964"/>
      <c r="H28" s="1964"/>
      <c r="I28" s="1965"/>
      <c r="J28" s="1936" t="str">
        <f>'全社連結PL'!J3</f>
        <v>実績</v>
      </c>
      <c r="K28" s="1966"/>
      <c r="L28" s="1966"/>
      <c r="M28" s="1966"/>
      <c r="N28" s="1966"/>
      <c r="O28" s="1966"/>
      <c r="P28" s="1884"/>
      <c r="Q28" s="1893" t="s">
        <v>1</v>
      </c>
      <c r="R28" s="1894"/>
      <c r="S28" s="1894"/>
      <c r="T28" s="1894"/>
      <c r="U28" s="1894"/>
      <c r="V28" s="1894"/>
      <c r="W28" s="1911"/>
    </row>
    <row r="29" spans="1:23" ht="21.75" customHeight="1" thickBot="1">
      <c r="A29" s="31"/>
      <c r="B29" s="32"/>
      <c r="C29" s="1951" t="str">
        <f>'全社連結PL'!$C$4</f>
        <v>(2011年4月27日発表)</v>
      </c>
      <c r="D29" s="1952"/>
      <c r="E29" s="1953"/>
      <c r="F29" s="1952"/>
      <c r="G29" s="1952"/>
      <c r="H29" s="1953"/>
      <c r="I29" s="1952"/>
      <c r="J29" s="1954" t="str">
        <f>'全社連結PL'!J4</f>
        <v>(2011年4月27日発表）</v>
      </c>
      <c r="K29" s="1955"/>
      <c r="L29" s="1955"/>
      <c r="M29" s="1955"/>
      <c r="N29" s="1956"/>
      <c r="O29" s="1956"/>
      <c r="P29" s="1957"/>
      <c r="Q29" s="1933"/>
      <c r="R29" s="1928"/>
      <c r="S29" s="1929"/>
      <c r="T29" s="1928"/>
      <c r="U29" s="1928"/>
      <c r="V29" s="1929"/>
      <c r="W29" s="1930"/>
    </row>
    <row r="30" spans="1:23" ht="21.75" customHeight="1" thickBot="1">
      <c r="A30" s="1947" t="s">
        <v>20</v>
      </c>
      <c r="B30" s="1948"/>
      <c r="C30" s="1228" t="str">
        <f>'全社連結PL'!C5</f>
        <v>第1P</v>
      </c>
      <c r="D30" s="118" t="str">
        <f>'全社連結PL'!D5</f>
        <v>第2P</v>
      </c>
      <c r="E30" s="119" t="str">
        <f>'全社連結PL'!E5</f>
        <v>第3P</v>
      </c>
      <c r="F30" s="58" t="str">
        <f>'全社連結PL'!F5</f>
        <v>第4P</v>
      </c>
      <c r="G30" s="9" t="str">
        <f>'全社連結PL'!G5</f>
        <v>上期P</v>
      </c>
      <c r="H30" s="59" t="str">
        <f>'全社連結PL'!H5</f>
        <v>下期P</v>
      </c>
      <c r="I30" s="59" t="str">
        <f>'全社連結PL'!I5</f>
        <v>通期P</v>
      </c>
      <c r="J30" s="1232" t="str">
        <f>'全社連結PL'!J5</f>
        <v>第1A</v>
      </c>
      <c r="K30" s="139" t="str">
        <f>'全社連結PL'!K5</f>
        <v>第2A</v>
      </c>
      <c r="L30" s="137" t="str">
        <f>'全社連結PL'!L5</f>
        <v>第3A</v>
      </c>
      <c r="M30" s="139" t="str">
        <f>'全社連結PL'!M5</f>
        <v>第4A</v>
      </c>
      <c r="N30" s="140" t="str">
        <f>'全社連結PL'!N5</f>
        <v>上期A</v>
      </c>
      <c r="O30" s="140" t="str">
        <f>'全社連結PL'!O5</f>
        <v>下期A</v>
      </c>
      <c r="P30" s="141" t="str">
        <f>'全社連結PL'!P5</f>
        <v>通期A</v>
      </c>
      <c r="Q30" s="93" t="s">
        <v>36</v>
      </c>
      <c r="R30" s="2" t="s">
        <v>55</v>
      </c>
      <c r="S30" s="80" t="s">
        <v>38</v>
      </c>
      <c r="T30" s="6" t="s">
        <v>39</v>
      </c>
      <c r="U30" s="7" t="s">
        <v>37</v>
      </c>
      <c r="V30" s="7" t="s">
        <v>40</v>
      </c>
      <c r="W30" s="7" t="s">
        <v>41</v>
      </c>
    </row>
    <row r="31" spans="1:23" ht="21.75" customHeight="1" thickTop="1">
      <c r="A31" s="1949" t="s">
        <v>44</v>
      </c>
      <c r="B31" s="1950"/>
      <c r="C31" s="1410">
        <f aca="true" t="shared" si="2" ref="C31:C38">C6/C$13</f>
        <v>0.5206896551724138</v>
      </c>
      <c r="D31" s="1095"/>
      <c r="E31" s="459"/>
      <c r="F31" s="1096"/>
      <c r="G31" s="1757" t="s">
        <v>114</v>
      </c>
      <c r="H31" s="1757" t="s">
        <v>114</v>
      </c>
      <c r="I31" s="1758" t="s">
        <v>114</v>
      </c>
      <c r="J31" s="1378">
        <f aca="true" t="shared" si="3" ref="J31:W31">J6/J$13</f>
        <v>0.46462585034013604</v>
      </c>
      <c r="K31" s="1379">
        <f t="shared" si="3"/>
        <v>0.45006330905718445</v>
      </c>
      <c r="L31" s="1380">
        <f t="shared" si="3"/>
        <v>0.43852844236291355</v>
      </c>
      <c r="M31" s="1381">
        <f t="shared" si="3"/>
        <v>0.4102686090907354</v>
      </c>
      <c r="N31" s="1382">
        <f t="shared" si="3"/>
        <v>0.45754917381893445</v>
      </c>
      <c r="O31" s="1383">
        <f t="shared" si="3"/>
        <v>0.4238195979438965</v>
      </c>
      <c r="P31" s="1384">
        <f t="shared" si="3"/>
        <v>0.44008342338285766</v>
      </c>
      <c r="Q31" s="460">
        <f t="shared" si="3"/>
        <v>0.39591069010115176</v>
      </c>
      <c r="R31" s="461">
        <f t="shared" si="3"/>
        <v>0.38167100856189684</v>
      </c>
      <c r="S31" s="462">
        <f t="shared" si="3"/>
        <v>0.38889341570232183</v>
      </c>
      <c r="T31" s="463">
        <f t="shared" si="3"/>
        <v>0.389041982642229</v>
      </c>
      <c r="U31" s="464">
        <f t="shared" si="3"/>
        <v>0.388223239222019</v>
      </c>
      <c r="V31" s="465">
        <f t="shared" si="3"/>
        <v>0.38897177949346856</v>
      </c>
      <c r="W31" s="465">
        <f t="shared" si="3"/>
        <v>0.3886402735191765</v>
      </c>
    </row>
    <row r="32" spans="1:23" ht="21.75" customHeight="1">
      <c r="A32" s="1942" t="s">
        <v>111</v>
      </c>
      <c r="B32" s="1944"/>
      <c r="C32" s="1411">
        <f t="shared" si="2"/>
        <v>0.13448275862068965</v>
      </c>
      <c r="D32" s="1097"/>
      <c r="E32" s="466"/>
      <c r="F32" s="1098"/>
      <c r="G32" s="1759" t="s">
        <v>114</v>
      </c>
      <c r="H32" s="1759" t="s">
        <v>114</v>
      </c>
      <c r="I32" s="1760" t="s">
        <v>114</v>
      </c>
      <c r="J32" s="1385">
        <f aca="true" t="shared" si="4" ref="J32:W32">J7/J$13</f>
        <v>0.13613161378231292</v>
      </c>
      <c r="K32" s="1386">
        <f t="shared" si="4"/>
        <v>0.13374138515934528</v>
      </c>
      <c r="L32" s="1387">
        <f t="shared" si="4"/>
        <v>0.13427743466812092</v>
      </c>
      <c r="M32" s="1388">
        <f t="shared" si="4"/>
        <v>0.12261968334239445</v>
      </c>
      <c r="N32" s="1389">
        <f t="shared" si="4"/>
        <v>0.1349391693405388</v>
      </c>
      <c r="O32" s="1390">
        <f t="shared" si="4"/>
        <v>0.12820973961577556</v>
      </c>
      <c r="P32" s="1391">
        <f t="shared" si="4"/>
        <v>0.13145455570100545</v>
      </c>
      <c r="Q32" s="467">
        <f t="shared" si="4"/>
        <v>0.14847552220317747</v>
      </c>
      <c r="R32" s="468">
        <f t="shared" si="4"/>
        <v>0.13741289705142962</v>
      </c>
      <c r="S32" s="469">
        <f t="shared" si="4"/>
        <v>0.1402149138257005</v>
      </c>
      <c r="T32" s="470">
        <f t="shared" si="4"/>
        <v>0.11826341128642172</v>
      </c>
      <c r="U32" s="471">
        <f t="shared" si="4"/>
        <v>0.1425032406452031</v>
      </c>
      <c r="V32" s="472">
        <f t="shared" si="4"/>
        <v>0.12863627485380494</v>
      </c>
      <c r="W32" s="472">
        <f t="shared" si="4"/>
        <v>0.13477753696152006</v>
      </c>
    </row>
    <row r="33" spans="1:23" ht="21.75" customHeight="1">
      <c r="A33" s="1942" t="s">
        <v>45</v>
      </c>
      <c r="B33" s="1944"/>
      <c r="C33" s="1410">
        <f t="shared" si="2"/>
        <v>0.10689655172413794</v>
      </c>
      <c r="D33" s="1095"/>
      <c r="E33" s="473"/>
      <c r="F33" s="1096"/>
      <c r="G33" s="1757" t="s">
        <v>114</v>
      </c>
      <c r="H33" s="1757" t="s">
        <v>114</v>
      </c>
      <c r="I33" s="1758" t="s">
        <v>114</v>
      </c>
      <c r="J33" s="1378">
        <f aca="true" t="shared" si="5" ref="J33:W33">J8/J$13</f>
        <v>0.14707535949659864</v>
      </c>
      <c r="K33" s="1379">
        <f t="shared" si="5"/>
        <v>0.1391059076333111</v>
      </c>
      <c r="L33" s="1392">
        <f t="shared" si="5"/>
        <v>0.1375340723850303</v>
      </c>
      <c r="M33" s="1393">
        <f t="shared" si="5"/>
        <v>0.12336959531728262</v>
      </c>
      <c r="N33" s="1382">
        <f t="shared" si="5"/>
        <v>0.14305747580172337</v>
      </c>
      <c r="O33" s="1383">
        <f t="shared" si="5"/>
        <v>0.13016166195855589</v>
      </c>
      <c r="P33" s="1384">
        <f t="shared" si="5"/>
        <v>0.13637980315356074</v>
      </c>
      <c r="Q33" s="474">
        <f t="shared" si="5"/>
        <v>0.12985665409608754</v>
      </c>
      <c r="R33" s="475">
        <f t="shared" si="5"/>
        <v>0.1422205071517926</v>
      </c>
      <c r="S33" s="476">
        <f t="shared" si="5"/>
        <v>0.15122621442278086</v>
      </c>
      <c r="T33" s="477">
        <f t="shared" si="5"/>
        <v>0.14623316914051535</v>
      </c>
      <c r="U33" s="478">
        <f t="shared" si="5"/>
        <v>0.13653141804923716</v>
      </c>
      <c r="V33" s="479">
        <f t="shared" si="5"/>
        <v>0.14859256013919678</v>
      </c>
      <c r="W33" s="479">
        <f t="shared" si="5"/>
        <v>0.1432510430397038</v>
      </c>
    </row>
    <row r="34" spans="1:23" ht="21.75" customHeight="1">
      <c r="A34" s="1942" t="s">
        <v>46</v>
      </c>
      <c r="B34" s="1944"/>
      <c r="C34" s="1410">
        <f t="shared" si="2"/>
        <v>0.05517241379310345</v>
      </c>
      <c r="D34" s="1095"/>
      <c r="E34" s="473"/>
      <c r="F34" s="1096"/>
      <c r="G34" s="1757" t="s">
        <v>114</v>
      </c>
      <c r="H34" s="1757" t="s">
        <v>114</v>
      </c>
      <c r="I34" s="1758" t="s">
        <v>114</v>
      </c>
      <c r="J34" s="1378">
        <f aca="true" t="shared" si="6" ref="J34:W34">J9/J$13</f>
        <v>0.05912830462585034</v>
      </c>
      <c r="K34" s="1379">
        <f t="shared" si="6"/>
        <v>0.09092678077758769</v>
      </c>
      <c r="L34" s="1392">
        <f t="shared" si="6"/>
        <v>0.08059519026763033</v>
      </c>
      <c r="M34" s="1393">
        <f t="shared" si="6"/>
        <v>0.17455281913368778</v>
      </c>
      <c r="N34" s="1382">
        <f t="shared" si="6"/>
        <v>0.07524839648056159</v>
      </c>
      <c r="O34" s="1383">
        <f t="shared" si="6"/>
        <v>0.1294988101743752</v>
      </c>
      <c r="P34" s="1384">
        <f t="shared" si="6"/>
        <v>0.10334018720275964</v>
      </c>
      <c r="Q34" s="474">
        <f t="shared" si="6"/>
        <v>0.07455996559384097</v>
      </c>
      <c r="R34" s="475">
        <f t="shared" si="6"/>
        <v>0.10109744382393553</v>
      </c>
      <c r="S34" s="476">
        <f t="shared" si="6"/>
        <v>0.08940895050165289</v>
      </c>
      <c r="T34" s="480">
        <f t="shared" si="6"/>
        <v>0.1619819823351153</v>
      </c>
      <c r="U34" s="478">
        <f t="shared" si="6"/>
        <v>0.0888865191608937</v>
      </c>
      <c r="V34" s="479">
        <f t="shared" si="6"/>
        <v>0.12768865063570817</v>
      </c>
      <c r="W34" s="479">
        <f t="shared" si="6"/>
        <v>0.11050435355806801</v>
      </c>
    </row>
    <row r="35" spans="1:23" ht="21.75" customHeight="1">
      <c r="A35" s="1942" t="s">
        <v>47</v>
      </c>
      <c r="B35" s="1944"/>
      <c r="C35" s="1410">
        <f t="shared" si="2"/>
        <v>0.09310344827586207</v>
      </c>
      <c r="D35" s="1095"/>
      <c r="E35" s="473"/>
      <c r="F35" s="1096"/>
      <c r="G35" s="1757" t="s">
        <v>114</v>
      </c>
      <c r="H35" s="1757" t="s">
        <v>114</v>
      </c>
      <c r="I35" s="1758" t="s">
        <v>114</v>
      </c>
      <c r="J35" s="1378">
        <f aca="true" t="shared" si="7" ref="J35:W35">J10/J$13</f>
        <v>0.1009575600680272</v>
      </c>
      <c r="K35" s="1379">
        <f t="shared" si="7"/>
        <v>0.09463203435589114</v>
      </c>
      <c r="L35" s="1392">
        <f t="shared" si="7"/>
        <v>0.10940958291019269</v>
      </c>
      <c r="M35" s="1393">
        <f t="shared" si="7"/>
        <v>0.08840096168182313</v>
      </c>
      <c r="N35" s="1382">
        <f t="shared" si="7"/>
        <v>0.09776631605786507</v>
      </c>
      <c r="O35" s="1383">
        <f t="shared" si="7"/>
        <v>0.09847489203180136</v>
      </c>
      <c r="P35" s="1384">
        <f t="shared" si="7"/>
        <v>0.09813322879852986</v>
      </c>
      <c r="Q35" s="474">
        <f t="shared" si="7"/>
        <v>0.13322632370324197</v>
      </c>
      <c r="R35" s="475">
        <f t="shared" si="7"/>
        <v>0.1232793095070264</v>
      </c>
      <c r="S35" s="476">
        <f t="shared" si="7"/>
        <v>0.12705048762693744</v>
      </c>
      <c r="T35" s="470">
        <f t="shared" si="7"/>
        <v>0.10441015108956683</v>
      </c>
      <c r="U35" s="478">
        <f t="shared" si="7"/>
        <v>0.12785631716084533</v>
      </c>
      <c r="V35" s="479">
        <f t="shared" si="7"/>
        <v>0.11510851315392069</v>
      </c>
      <c r="W35" s="479">
        <f t="shared" si="7"/>
        <v>0.12075413216546164</v>
      </c>
    </row>
    <row r="36" spans="1:23" ht="21.75" customHeight="1">
      <c r="A36" s="1938" t="s">
        <v>15</v>
      </c>
      <c r="B36" s="1939"/>
      <c r="C36" s="1410">
        <f t="shared" si="2"/>
        <v>0.07931034482758621</v>
      </c>
      <c r="D36" s="1099"/>
      <c r="E36" s="481"/>
      <c r="F36" s="1100"/>
      <c r="G36" s="1761" t="s">
        <v>114</v>
      </c>
      <c r="H36" s="1761" t="s">
        <v>114</v>
      </c>
      <c r="I36" s="1762" t="s">
        <v>114</v>
      </c>
      <c r="J36" s="1394">
        <f aca="true" t="shared" si="8" ref="J36:W37">J11/J$13</f>
        <v>0.08095238095238096</v>
      </c>
      <c r="K36" s="1395">
        <f t="shared" si="8"/>
        <v>0.08263728144851704</v>
      </c>
      <c r="L36" s="1396">
        <f t="shared" si="8"/>
        <v>0.08768589380566975</v>
      </c>
      <c r="M36" s="1397">
        <f t="shared" si="8"/>
        <v>0.07162881580078612</v>
      </c>
      <c r="N36" s="1398">
        <f t="shared" si="8"/>
        <v>0.08154794060193239</v>
      </c>
      <c r="O36" s="1399">
        <f t="shared" si="8"/>
        <v>0.07932841129955837</v>
      </c>
      <c r="P36" s="1400">
        <f t="shared" si="8"/>
        <v>0.08039863042310165</v>
      </c>
      <c r="Q36" s="482">
        <f t="shared" si="8"/>
        <v>0.09706415195395975</v>
      </c>
      <c r="R36" s="483">
        <f t="shared" si="8"/>
        <v>0.09710440191768446</v>
      </c>
      <c r="S36" s="484">
        <f t="shared" si="8"/>
        <v>0.08217444780500484</v>
      </c>
      <c r="T36" s="485">
        <f t="shared" si="8"/>
        <v>0.06278595686168366</v>
      </c>
      <c r="U36" s="486">
        <f t="shared" si="8"/>
        <v>0.09708588134574199</v>
      </c>
      <c r="V36" s="487">
        <f t="shared" si="8"/>
        <v>0.07194770654021494</v>
      </c>
      <c r="W36" s="487">
        <f t="shared" si="8"/>
        <v>0.08308064814493617</v>
      </c>
    </row>
    <row r="37" spans="1:23" ht="21.75" customHeight="1" thickBot="1">
      <c r="A37" s="1945" t="s">
        <v>93</v>
      </c>
      <c r="B37" s="1946"/>
      <c r="C37" s="537">
        <f t="shared" si="2"/>
        <v>0.010344827586206896</v>
      </c>
      <c r="D37" s="488"/>
      <c r="E37" s="488"/>
      <c r="F37" s="489"/>
      <c r="G37" s="1763" t="s">
        <v>114</v>
      </c>
      <c r="H37" s="1763" t="s">
        <v>114</v>
      </c>
      <c r="I37" s="1763" t="s">
        <v>114</v>
      </c>
      <c r="J37" s="1199">
        <f t="shared" si="8"/>
        <v>0.011564625850340135</v>
      </c>
      <c r="K37" s="1401">
        <f t="shared" si="8"/>
        <v>0.00889330156816323</v>
      </c>
      <c r="L37" s="1401">
        <f t="shared" si="8"/>
        <v>0.011969383600442467</v>
      </c>
      <c r="M37" s="1402">
        <f t="shared" si="8"/>
        <v>0.009159515633290557</v>
      </c>
      <c r="N37" s="1403">
        <f t="shared" si="8"/>
        <v>0.009891527898444387</v>
      </c>
      <c r="O37" s="1403">
        <f t="shared" si="8"/>
        <v>0.010506886976037168</v>
      </c>
      <c r="P37" s="1403">
        <f t="shared" si="8"/>
        <v>0.010210171338184873</v>
      </c>
      <c r="Q37" s="490">
        <f t="shared" si="8"/>
        <v>0.02090669234854062</v>
      </c>
      <c r="R37" s="491">
        <f t="shared" si="8"/>
        <v>0.01721443198623456</v>
      </c>
      <c r="S37" s="491">
        <f t="shared" si="8"/>
        <v>0.02103157011560156</v>
      </c>
      <c r="T37" s="492">
        <f t="shared" si="8"/>
        <v>0.01728334664446803</v>
      </c>
      <c r="U37" s="490">
        <f t="shared" si="8"/>
        <v>0.01891338441605985</v>
      </c>
      <c r="V37" s="490">
        <f t="shared" si="8"/>
        <v>0.0190545151836859</v>
      </c>
      <c r="W37" s="493">
        <f t="shared" si="8"/>
        <v>0.01886813094332408</v>
      </c>
    </row>
    <row r="38" spans="1:23" ht="21.75" customHeight="1" thickBot="1" thickTop="1">
      <c r="A38" s="1940" t="s">
        <v>18</v>
      </c>
      <c r="B38" s="1941"/>
      <c r="C38" s="1412">
        <f t="shared" si="2"/>
        <v>1</v>
      </c>
      <c r="D38" s="1101"/>
      <c r="E38" s="494"/>
      <c r="F38" s="495"/>
      <c r="G38" s="1764" t="s">
        <v>114</v>
      </c>
      <c r="H38" s="1764" t="s">
        <v>114</v>
      </c>
      <c r="I38" s="1765" t="s">
        <v>114</v>
      </c>
      <c r="J38" s="1404">
        <f aca="true" t="shared" si="9" ref="J38:P38">J13/J$13</f>
        <v>1</v>
      </c>
      <c r="K38" s="1405">
        <f t="shared" si="9"/>
        <v>1</v>
      </c>
      <c r="L38" s="1406">
        <f t="shared" si="9"/>
        <v>1</v>
      </c>
      <c r="M38" s="1407">
        <f t="shared" si="9"/>
        <v>1</v>
      </c>
      <c r="N38" s="1408">
        <f t="shared" si="9"/>
        <v>1</v>
      </c>
      <c r="O38" s="1409">
        <f t="shared" si="9"/>
        <v>1</v>
      </c>
      <c r="P38" s="1404">
        <f t="shared" si="9"/>
        <v>1</v>
      </c>
      <c r="Q38" s="496">
        <f aca="true" t="shared" si="10" ref="Q38:W38">Q13/Q$13</f>
        <v>1</v>
      </c>
      <c r="R38" s="497">
        <f t="shared" si="10"/>
        <v>1</v>
      </c>
      <c r="S38" s="498">
        <f t="shared" si="10"/>
        <v>1</v>
      </c>
      <c r="T38" s="499">
        <f t="shared" si="10"/>
        <v>1</v>
      </c>
      <c r="U38" s="500">
        <f t="shared" si="10"/>
        <v>1</v>
      </c>
      <c r="V38" s="501">
        <f t="shared" si="10"/>
        <v>1</v>
      </c>
      <c r="W38" s="501">
        <f t="shared" si="10"/>
        <v>1</v>
      </c>
    </row>
    <row r="40" spans="3:23" ht="13.5">
      <c r="C40" s="121"/>
      <c r="D40" s="121"/>
      <c r="E40" s="121"/>
      <c r="F40" s="121"/>
      <c r="G40" s="121"/>
      <c r="H40" s="121"/>
      <c r="I40" s="121"/>
      <c r="J40" s="121"/>
      <c r="K40" s="121"/>
      <c r="L40" s="121"/>
      <c r="M40" s="121"/>
      <c r="N40" s="121"/>
      <c r="O40" s="121"/>
      <c r="P40" s="121"/>
      <c r="Q40" s="121"/>
      <c r="R40" s="121"/>
      <c r="S40" s="121"/>
      <c r="T40" s="121"/>
      <c r="U40" s="121"/>
      <c r="V40" s="121"/>
      <c r="W40" s="121"/>
    </row>
  </sheetData>
  <mergeCells count="52">
    <mergeCell ref="A5:B5"/>
    <mergeCell ref="Q2:W2"/>
    <mergeCell ref="A3:B3"/>
    <mergeCell ref="Q3:W3"/>
    <mergeCell ref="C2:I2"/>
    <mergeCell ref="C3:I3"/>
    <mergeCell ref="J2:P2"/>
    <mergeCell ref="J3:P3"/>
    <mergeCell ref="Q16:W16"/>
    <mergeCell ref="H17:I17"/>
    <mergeCell ref="Q4:W4"/>
    <mergeCell ref="Q15:W15"/>
    <mergeCell ref="J16:P16"/>
    <mergeCell ref="J15:P15"/>
    <mergeCell ref="C4:I4"/>
    <mergeCell ref="J4:P4"/>
    <mergeCell ref="A10:B10"/>
    <mergeCell ref="A11:B11"/>
    <mergeCell ref="A13:B13"/>
    <mergeCell ref="H18:I18"/>
    <mergeCell ref="H16:I16"/>
    <mergeCell ref="A12:B12"/>
    <mergeCell ref="A6:B6"/>
    <mergeCell ref="A7:B7"/>
    <mergeCell ref="A8:B8"/>
    <mergeCell ref="A9:B9"/>
    <mergeCell ref="Q27:W27"/>
    <mergeCell ref="A28:B28"/>
    <mergeCell ref="Q28:W28"/>
    <mergeCell ref="C27:I27"/>
    <mergeCell ref="C28:I28"/>
    <mergeCell ref="J27:P27"/>
    <mergeCell ref="J28:P28"/>
    <mergeCell ref="Q29:W29"/>
    <mergeCell ref="A30:B30"/>
    <mergeCell ref="A31:B31"/>
    <mergeCell ref="A32:B32"/>
    <mergeCell ref="C29:I29"/>
    <mergeCell ref="J29:P29"/>
    <mergeCell ref="A38:B38"/>
    <mergeCell ref="A33:B33"/>
    <mergeCell ref="A34:B34"/>
    <mergeCell ref="A35:B35"/>
    <mergeCell ref="A36:B36"/>
    <mergeCell ref="A37:B37"/>
    <mergeCell ref="H23:I23"/>
    <mergeCell ref="H25:I25"/>
    <mergeCell ref="H19:I19"/>
    <mergeCell ref="H20:I20"/>
    <mergeCell ref="H21:I21"/>
    <mergeCell ref="H22:I22"/>
    <mergeCell ref="H24:I24"/>
  </mergeCells>
  <printOptions/>
  <pageMargins left="0.35433070866141736" right="0.2755905511811024" top="0.41" bottom="0.07874015748031496" header="0.28" footer="0.1968503937007874"/>
  <pageSetup horizontalDpi="600" verticalDpi="600" orientation="landscape" paperSize="9" scale="70" r:id="rId2"/>
  <headerFooter alignWithMargins="0">
    <oddFooter>&amp;C１０&amp;R2011年3月期 データ集 売上CP別</oddFooter>
  </headerFooter>
  <drawing r:id="rId1"/>
</worksheet>
</file>

<file path=xl/worksheets/sheet11.xml><?xml version="1.0" encoding="utf-8"?>
<worksheet xmlns="http://schemas.openxmlformats.org/spreadsheetml/2006/main" xmlns:r="http://schemas.openxmlformats.org/officeDocument/2006/relationships">
  <sheetPr codeName="Sheet11"/>
  <dimension ref="A1:X42"/>
  <sheetViews>
    <sheetView zoomScale="75" zoomScaleNormal="75" workbookViewId="0" topLeftCell="A1">
      <selection activeCell="A1" sqref="A1"/>
    </sheetView>
  </sheetViews>
  <sheetFormatPr defaultColWidth="9.00390625" defaultRowHeight="13.5"/>
  <cols>
    <col min="1" max="23" width="8.625" style="30" customWidth="1"/>
    <col min="24" max="16384" width="9.00390625" style="30" customWidth="1"/>
  </cols>
  <sheetData>
    <row r="1" spans="1:23" s="28" customFormat="1" ht="21.75" customHeight="1" thickBot="1">
      <c r="A1" s="26"/>
      <c r="B1" s="26"/>
      <c r="C1" s="26"/>
      <c r="D1" s="26"/>
      <c r="E1" s="26"/>
      <c r="F1" s="26"/>
      <c r="G1" s="26"/>
      <c r="H1" s="26"/>
      <c r="I1" s="26"/>
      <c r="J1" s="26"/>
      <c r="K1" s="26"/>
      <c r="L1" s="26"/>
      <c r="M1" s="26"/>
      <c r="N1" s="26"/>
      <c r="O1" s="26"/>
      <c r="P1" s="26"/>
      <c r="Q1" s="26"/>
      <c r="R1" s="26"/>
      <c r="S1" s="26"/>
      <c r="T1" s="26"/>
      <c r="U1" s="26"/>
      <c r="V1" s="26"/>
      <c r="W1" s="27" t="s">
        <v>0</v>
      </c>
    </row>
    <row r="2" spans="1:23" ht="21.75" customHeight="1">
      <c r="A2" s="11"/>
      <c r="B2" s="122"/>
      <c r="C2" s="1871" t="str">
        <f>'全社連結PL'!C2</f>
        <v>2012年3月期　</v>
      </c>
      <c r="D2" s="1872"/>
      <c r="E2" s="1872"/>
      <c r="F2" s="1872"/>
      <c r="G2" s="1872"/>
      <c r="H2" s="1872"/>
      <c r="I2" s="1922"/>
      <c r="J2" s="1855" t="str">
        <f>'全社連結PL'!J2</f>
        <v>2011年3月期　</v>
      </c>
      <c r="K2" s="1856"/>
      <c r="L2" s="1856"/>
      <c r="M2" s="1856"/>
      <c r="N2" s="1856"/>
      <c r="O2" s="1856"/>
      <c r="P2" s="1857"/>
      <c r="Q2" s="1865" t="str">
        <f>'全社連結PL'!Q2</f>
        <v>2010年3月期</v>
      </c>
      <c r="R2" s="1866"/>
      <c r="S2" s="1866"/>
      <c r="T2" s="1866"/>
      <c r="U2" s="1866"/>
      <c r="V2" s="1866"/>
      <c r="W2" s="1867"/>
    </row>
    <row r="3" spans="1:23" ht="21.75" customHeight="1">
      <c r="A3" s="1868" t="s">
        <v>10</v>
      </c>
      <c r="B3" s="1892"/>
      <c r="C3" s="1874" t="str">
        <f>'全社連結PL'!C3</f>
        <v>計画</v>
      </c>
      <c r="D3" s="1875"/>
      <c r="E3" s="1875"/>
      <c r="F3" s="1875"/>
      <c r="G3" s="1875"/>
      <c r="H3" s="1875"/>
      <c r="I3" s="1923"/>
      <c r="J3" s="1858" t="str">
        <f>'全社連結PL'!J3</f>
        <v>実績</v>
      </c>
      <c r="K3" s="1869"/>
      <c r="L3" s="1869"/>
      <c r="M3" s="1869"/>
      <c r="N3" s="1869"/>
      <c r="O3" s="1869"/>
      <c r="P3" s="1870"/>
      <c r="Q3" s="1860" t="str">
        <f>'全社連結PL'!Q3</f>
        <v>実績</v>
      </c>
      <c r="R3" s="1861"/>
      <c r="S3" s="1861"/>
      <c r="T3" s="1861"/>
      <c r="U3" s="1861"/>
      <c r="V3" s="1861"/>
      <c r="W3" s="1859"/>
    </row>
    <row r="4" spans="1:23" ht="21.75" customHeight="1" thickBot="1">
      <c r="A4" s="31"/>
      <c r="B4" s="123"/>
      <c r="C4" s="1917" t="str">
        <f>'全社連結PL'!$C$4</f>
        <v>(2011年4月27日発表)</v>
      </c>
      <c r="D4" s="1918"/>
      <c r="E4" s="1903"/>
      <c r="F4" s="1918"/>
      <c r="G4" s="1918"/>
      <c r="H4" s="1903"/>
      <c r="I4" s="1926"/>
      <c r="J4" s="1898" t="str">
        <f>'全社連結PL'!J4</f>
        <v>(2011年4月27日発表）</v>
      </c>
      <c r="K4" s="1899"/>
      <c r="L4" s="1899"/>
      <c r="M4" s="1899"/>
      <c r="N4" s="1900"/>
      <c r="O4" s="1900"/>
      <c r="P4" s="1901"/>
      <c r="Q4" s="1924"/>
      <c r="R4" s="1886"/>
      <c r="S4" s="1887"/>
      <c r="T4" s="1886"/>
      <c r="U4" s="1886"/>
      <c r="V4" s="1887"/>
      <c r="W4" s="1888"/>
    </row>
    <row r="5" spans="1:23" ht="21.75" customHeight="1" thickBot="1">
      <c r="A5" s="1947" t="str">
        <f>'売上CP別'!$A$5</f>
        <v>計画・実績</v>
      </c>
      <c r="B5" s="1972"/>
      <c r="C5" s="1413" t="str">
        <f>'全社連結PL'!C5</f>
        <v>第1P</v>
      </c>
      <c r="D5" s="212" t="str">
        <f>'全社連結PL'!D5</f>
        <v>第2P</v>
      </c>
      <c r="E5" s="1414" t="str">
        <f>'全社連結PL'!E5</f>
        <v>第3P</v>
      </c>
      <c r="F5" s="200" t="str">
        <f>'全社連結PL'!F5</f>
        <v>第4P</v>
      </c>
      <c r="G5" s="213" t="str">
        <f>'全社連結PL'!G5</f>
        <v>上期P</v>
      </c>
      <c r="H5" s="214" t="str">
        <f>'全社連結PL'!H5</f>
        <v>下期P</v>
      </c>
      <c r="I5" s="213" t="str">
        <f>'全社連結PL'!I5</f>
        <v>通期P</v>
      </c>
      <c r="J5" s="1417" t="str">
        <f>'全社連結PL'!J5</f>
        <v>第1A</v>
      </c>
      <c r="K5" s="199" t="str">
        <f>'全社連結PL'!K5</f>
        <v>第2A</v>
      </c>
      <c r="L5" s="209" t="str">
        <f>'全社連結PL'!L5</f>
        <v>第3A</v>
      </c>
      <c r="M5" s="199" t="str">
        <f>'全社連結PL'!M5</f>
        <v>第4A</v>
      </c>
      <c r="N5" s="210" t="str">
        <f>'全社連結PL'!N5</f>
        <v>上期A</v>
      </c>
      <c r="O5" s="211" t="str">
        <f>'全社連結PL'!O5</f>
        <v>下期A</v>
      </c>
      <c r="P5" s="210" t="str">
        <f>'全社連結PL'!P5</f>
        <v>通期A</v>
      </c>
      <c r="Q5" s="215" t="s">
        <v>36</v>
      </c>
      <c r="R5" s="216" t="s">
        <v>55</v>
      </c>
      <c r="S5" s="217" t="s">
        <v>38</v>
      </c>
      <c r="T5" s="218" t="s">
        <v>39</v>
      </c>
      <c r="U5" s="219" t="s">
        <v>37</v>
      </c>
      <c r="V5" s="225" t="s">
        <v>40</v>
      </c>
      <c r="W5" s="219" t="s">
        <v>41</v>
      </c>
    </row>
    <row r="6" spans="1:23" ht="21.75" customHeight="1" thickBot="1" thickTop="1">
      <c r="A6" s="613" t="s">
        <v>11</v>
      </c>
      <c r="B6" s="808"/>
      <c r="C6" s="1415">
        <f>IAB!C6+EMC!C6+AEC!C6+SSB!C6+HCB!C6+'その他'!C6+'消去＆調整他'!C6</f>
        <v>610</v>
      </c>
      <c r="D6" s="809"/>
      <c r="E6" s="809"/>
      <c r="F6" s="810"/>
      <c r="G6" s="1766" t="s">
        <v>114</v>
      </c>
      <c r="H6" s="1767" t="s">
        <v>114</v>
      </c>
      <c r="I6" s="1766" t="s">
        <v>114</v>
      </c>
      <c r="J6" s="1418">
        <v>664</v>
      </c>
      <c r="K6" s="1419">
        <f>IAB!K6+EMC!K6+AEC!K6+SSB!K6+HCB!K6+'その他'!K6+'消去＆調整他'!K6</f>
        <v>742.7829689099998</v>
      </c>
      <c r="L6" s="1419">
        <f>IAB!L6+EMC!L6+AEC!L6+SSB!L6+HCB!L6+'その他'!L6+'消去＆調整他'!L6</f>
        <v>723.585877050295</v>
      </c>
      <c r="M6" s="1420">
        <f>IAB!M6+EMC!M6+AEC!M6+SSB!M6+HCB!M6+'その他'!M6+'消去＆調整他'!M6</f>
        <v>874.635420933765</v>
      </c>
      <c r="N6" s="1421">
        <f>IAB!N6+EMC!N6+AEC!N6+SSB!N6+HCB!N6+'その他'!N6+'消去＆調整他'!N6</f>
        <v>1406.7230289800002</v>
      </c>
      <c r="O6" s="1422">
        <f>IAB!O6+EMC!O6+AEC!O6+SSB!O6+HCB!O6+'その他'!O6+'消去＆調整他'!O6</f>
        <v>1598.22129798406</v>
      </c>
      <c r="P6" s="1421">
        <v>3005</v>
      </c>
      <c r="Q6" s="811">
        <v>492.87585807</v>
      </c>
      <c r="R6" s="812">
        <v>612.9751956700001</v>
      </c>
      <c r="S6" s="812">
        <v>661.9481921299999</v>
      </c>
      <c r="T6" s="813">
        <v>816.98984199</v>
      </c>
      <c r="U6" s="814">
        <v>1105.85105374</v>
      </c>
      <c r="V6" s="815">
        <v>1478.9380341199999</v>
      </c>
      <c r="W6" s="814">
        <v>2584.9134532400003</v>
      </c>
    </row>
    <row r="7" spans="1:23" ht="21.75" customHeight="1">
      <c r="A7" s="142" t="s">
        <v>12</v>
      </c>
      <c r="B7" s="840"/>
      <c r="C7" s="1416">
        <f>IAB!C7+EMC!C7+AEC!C7+SSB!C7+HCB!C7+'その他'!C7+'消去＆調整他'!C7</f>
        <v>840</v>
      </c>
      <c r="D7" s="841"/>
      <c r="E7" s="841"/>
      <c r="F7" s="842"/>
      <c r="G7" s="1768" t="s">
        <v>114</v>
      </c>
      <c r="H7" s="1769" t="s">
        <v>114</v>
      </c>
      <c r="I7" s="1768" t="s">
        <v>114</v>
      </c>
      <c r="J7" s="1423">
        <v>806</v>
      </c>
      <c r="K7" s="1424">
        <f>IAB!K7+EMC!K7+AEC!K7+SSB!K7+HCB!K7+'その他'!K7+'消去＆調整他'!K7</f>
        <v>766.6713374700001</v>
      </c>
      <c r="L7" s="1424">
        <f>IAB!L7+EMC!L7+AEC!L7+SSB!L7+HCB!L7+'その他'!L7+'消去＆調整他'!L7</f>
        <v>810.4769153997049</v>
      </c>
      <c r="M7" s="1425">
        <f>IAB!M7+EMC!M7+AEC!M7+SSB!M7+HCB!M7+'その他'!M7+'消去＆調整他'!M7</f>
        <v>790.5043845562351</v>
      </c>
      <c r="N7" s="1426">
        <f>IAB!N7+EMC!N7+AEC!N7+SSB!N7+HCB!N7+'その他'!N7+'消去＆調整他'!N7</f>
        <v>1572.3228921900002</v>
      </c>
      <c r="O7" s="1427">
        <f>IAB!O7+EMC!O7+AEC!O7+SSB!O7+HCB!O7+'その他'!O7+'消去＆調整他'!O7</f>
        <v>1600.9812999559404</v>
      </c>
      <c r="P7" s="1426">
        <f>IAB!P7+EMC!P7+AEC!P7+SSB!P7+HCB!P7+'その他'!P7+'消去＆調整他'!P7</f>
        <v>3172.50826288594</v>
      </c>
      <c r="Q7" s="843">
        <v>576.3528374253355</v>
      </c>
      <c r="R7" s="844">
        <v>641.5124378372077</v>
      </c>
      <c r="S7" s="844">
        <v>719.3755934636237</v>
      </c>
      <c r="T7" s="845">
        <v>724.9222628781331</v>
      </c>
      <c r="U7" s="846">
        <v>1218</v>
      </c>
      <c r="V7" s="847">
        <v>1444.2978563417569</v>
      </c>
      <c r="W7" s="846">
        <v>2662</v>
      </c>
    </row>
    <row r="8" spans="1:23" ht="21.75" customHeight="1">
      <c r="A8" s="632"/>
      <c r="B8" s="832" t="str">
        <f>IAB!B8</f>
        <v>米州</v>
      </c>
      <c r="C8" s="1219"/>
      <c r="D8" s="833"/>
      <c r="E8" s="833"/>
      <c r="F8" s="834"/>
      <c r="G8" s="1770" t="s">
        <v>114</v>
      </c>
      <c r="H8" s="1771" t="s">
        <v>114</v>
      </c>
      <c r="I8" s="1770" t="s">
        <v>114</v>
      </c>
      <c r="J8" s="1428">
        <f>IAB!J8+EMC!J8+AEC!J8+SSB!J8+HCB!J8+'その他'!J8+'消去＆調整他'!J8</f>
        <v>183.64000000000001</v>
      </c>
      <c r="K8" s="1429">
        <f>IAB!K8+EMC!K8+AEC!K8+SSB!K8+HCB!K8+'その他'!K8+'消去＆調整他'!K8</f>
        <v>187.37</v>
      </c>
      <c r="L8" s="1429">
        <f>IAB!L8+EMC!L8+AEC!L8+SSB!L8+HCB!L8+'その他'!L8+'消去＆調整他'!L8</f>
        <v>182.63</v>
      </c>
      <c r="M8" s="1430">
        <f>IAB!M8+EMC!M8+AEC!M8+SSB!M8+HCB!M8+'その他'!M8+'消去＆調整他'!M8</f>
        <v>190.32999999999996</v>
      </c>
      <c r="N8" s="1431">
        <f>IAB!N8+EMC!N8+AEC!N8+SSB!N8+HCB!N8+'その他'!N8+'消去＆調整他'!N8</f>
        <v>371.01</v>
      </c>
      <c r="O8" s="1432">
        <f>IAB!O8+EMC!O8+AEC!O8+SSB!O8+HCB!O8+'その他'!O8+'消去＆調整他'!O8</f>
        <v>372.96000000000004</v>
      </c>
      <c r="P8" s="1431">
        <f>IAB!P8+EMC!P8+AEC!P8+SSB!P8+HCB!P8+'その他'!P8+'消去＆調整他'!P8</f>
        <v>743.97</v>
      </c>
      <c r="Q8" s="835">
        <v>131.45980126819944</v>
      </c>
      <c r="R8" s="836">
        <v>146.94214494684365</v>
      </c>
      <c r="S8" s="836">
        <v>160.83616943585693</v>
      </c>
      <c r="T8" s="837">
        <v>171.14893752419994</v>
      </c>
      <c r="U8" s="838">
        <v>278.4019462150431</v>
      </c>
      <c r="V8" s="839">
        <v>331.98510696005684</v>
      </c>
      <c r="W8" s="838">
        <v>610.3870531750999</v>
      </c>
    </row>
    <row r="9" spans="1:23" ht="21.75" customHeight="1">
      <c r="A9" s="615"/>
      <c r="B9" s="816" t="str">
        <f>IAB!B9</f>
        <v>欧州他</v>
      </c>
      <c r="C9" s="1220"/>
      <c r="D9" s="817"/>
      <c r="E9" s="817"/>
      <c r="F9" s="818"/>
      <c r="G9" s="1772" t="s">
        <v>114</v>
      </c>
      <c r="H9" s="1773" t="s">
        <v>114</v>
      </c>
      <c r="I9" s="1772" t="s">
        <v>114</v>
      </c>
      <c r="J9" s="1433">
        <f>IAB!J9+EMC!J9+AEC!J9+SSB!J9+HCB!J9+'その他'!J9+'消去＆調整他'!J9</f>
        <v>216.06</v>
      </c>
      <c r="K9" s="1434">
        <f>IAB!K9+EMC!K9+AEC!K9+SSB!K9+HCB!K9+'その他'!K9+'消去＆調整他'!K9</f>
        <v>190.97</v>
      </c>
      <c r="L9" s="1434">
        <f>IAB!L9+EMC!L9+AEC!L9+SSB!L9+HCB!L9+'その他'!L9+'消去＆調整他'!L9</f>
        <v>221.16</v>
      </c>
      <c r="M9" s="1435">
        <f>IAB!M9+EMC!M9+AEC!M9+SSB!M9+HCB!M9+'その他'!M9+'消去＆調整他'!M9</f>
        <v>216.92</v>
      </c>
      <c r="N9" s="1436">
        <f>IAB!N9+EMC!N9+AEC!N9+SSB!N9+HCB!N9+'その他'!N9+'消去＆調整他'!N9</f>
        <v>407.03000000000003</v>
      </c>
      <c r="O9" s="1437">
        <f>IAB!O9+EMC!O9+AEC!O9+SSB!O9+HCB!O9+'その他'!O9+'消去＆調整他'!O9</f>
        <v>438.0799999999999</v>
      </c>
      <c r="P9" s="1436">
        <f>IAB!P9+EMC!P9+AEC!P9+SSB!P9+HCB!P9+'その他'!P9+'消去＆調整他'!P9</f>
        <v>845.1100000000001</v>
      </c>
      <c r="Q9" s="819">
        <v>177.9301399364</v>
      </c>
      <c r="R9" s="820">
        <v>179.7946824934</v>
      </c>
      <c r="S9" s="820">
        <v>208.37517757019998</v>
      </c>
      <c r="T9" s="821">
        <v>210.62</v>
      </c>
      <c r="U9" s="822">
        <v>357.7248224298</v>
      </c>
      <c r="V9" s="823">
        <v>418.99517757020004</v>
      </c>
      <c r="W9" s="822">
        <v>776.72</v>
      </c>
    </row>
    <row r="10" spans="1:23" ht="21.75" customHeight="1">
      <c r="A10" s="623"/>
      <c r="B10" s="816" t="str">
        <f>IAB!B10</f>
        <v>アジア</v>
      </c>
      <c r="C10" s="1220"/>
      <c r="D10" s="817"/>
      <c r="E10" s="817"/>
      <c r="F10" s="818"/>
      <c r="G10" s="1772" t="s">
        <v>114</v>
      </c>
      <c r="H10" s="1773" t="s">
        <v>114</v>
      </c>
      <c r="I10" s="1772" t="s">
        <v>114</v>
      </c>
      <c r="J10" s="1433">
        <f>IAB!J10+EMC!J10+AEC!J10+SSB!J10+HCB!J10+'その他'!J10+'消去＆調整他'!J10</f>
        <v>130.34823396000002</v>
      </c>
      <c r="K10" s="1434">
        <f>IAB!K10+EMC!K10+AEC!K10+SSB!K10+HCB!K10+'その他'!K10+'消去＆調整他'!K10</f>
        <v>119.46296905999999</v>
      </c>
      <c r="L10" s="1434">
        <f>IAB!L10+EMC!L10+AEC!L10+SSB!L10+HCB!L10+'その他'!L10+'消去＆調整他'!L10</f>
        <v>124.49983127</v>
      </c>
      <c r="M10" s="1435">
        <f>IAB!M10+EMC!M10+AEC!M10+SSB!M10+HCB!M10+'その他'!M10+'消去＆調整他'!M10</f>
        <v>125.67489497000005</v>
      </c>
      <c r="N10" s="1436">
        <f>IAB!N10+EMC!N10+AEC!N10+SSB!N10+HCB!N10+'その他'!N10+'消去＆調整他'!N10</f>
        <v>249.81120302</v>
      </c>
      <c r="O10" s="1437">
        <f>IAB!O10+EMC!O10+AEC!O10+SSB!O10+HCB!O10+'その他'!O10+'消去＆調整他'!O10</f>
        <v>250.17472624</v>
      </c>
      <c r="P10" s="1436">
        <f>IAB!P10+EMC!P10+AEC!P10+SSB!P10+HCB!P10+'その他'!P10+'消去＆調整他'!P10</f>
        <v>499.9859292600001</v>
      </c>
      <c r="Q10" s="819">
        <v>79.47119969293588</v>
      </c>
      <c r="R10" s="820">
        <v>93.12299204066399</v>
      </c>
      <c r="S10" s="820">
        <v>107.40234979500013</v>
      </c>
      <c r="T10" s="821">
        <v>117.03367061059998</v>
      </c>
      <c r="U10" s="822">
        <v>172.59419173359987</v>
      </c>
      <c r="V10" s="823">
        <v>224.43602040560015</v>
      </c>
      <c r="W10" s="822">
        <v>397.0302121392</v>
      </c>
    </row>
    <row r="11" spans="1:23" ht="21.75" customHeight="1">
      <c r="A11" s="615"/>
      <c r="B11" s="816" t="str">
        <f>IAB!B11</f>
        <v>中華圏</v>
      </c>
      <c r="C11" s="1220"/>
      <c r="D11" s="817"/>
      <c r="E11" s="817"/>
      <c r="F11" s="818"/>
      <c r="G11" s="1772" t="s">
        <v>114</v>
      </c>
      <c r="H11" s="1773" t="s">
        <v>114</v>
      </c>
      <c r="I11" s="1772" t="s">
        <v>114</v>
      </c>
      <c r="J11" s="1433">
        <f>IAB!J11+EMC!J11+AEC!J11+SSB!J11+HCB!J11+'その他'!J11+'消去＆調整他'!J11</f>
        <v>243.62936687999996</v>
      </c>
      <c r="K11" s="1434">
        <f>IAB!K11+EMC!K11+AEC!K11+SSB!K11+HCB!K11+'その他'!K11+'消去＆調整他'!K11</f>
        <v>242.69610004999998</v>
      </c>
      <c r="L11" s="1434">
        <f>IAB!L11+EMC!L11+AEC!L11+SSB!L11+HCB!L11+'その他'!L11+'消去＆調整他'!L11</f>
        <v>250.67036647999996</v>
      </c>
      <c r="M11" s="1435">
        <f>IAB!M11+EMC!M11+AEC!M11+SSB!M11+HCB!M11+'その他'!M11+'消去＆調整他'!M11</f>
        <v>233.12321398000003</v>
      </c>
      <c r="N11" s="1436">
        <f>IAB!N11+EMC!N11+AEC!N11+SSB!N11+HCB!N11+'その他'!N11+'消去＆調整他'!N11</f>
        <v>486.32546693</v>
      </c>
      <c r="O11" s="1437">
        <f>IAB!O11+EMC!O11+AEC!O11+SSB!O11+HCB!O11+'その他'!O11+'消去＆調整他'!O11</f>
        <v>483.79358046</v>
      </c>
      <c r="P11" s="1436">
        <f>IAB!P11+EMC!P11+AEC!P11+SSB!P11+HCB!P11+'その他'!P11+'消去＆調整他'!P11</f>
        <v>970.1190473900001</v>
      </c>
      <c r="Q11" s="819">
        <v>167.1027364878</v>
      </c>
      <c r="R11" s="820">
        <v>195.40650669629997</v>
      </c>
      <c r="S11" s="820">
        <v>215.8969683625667</v>
      </c>
      <c r="T11" s="821">
        <v>192.94965474333335</v>
      </c>
      <c r="U11" s="822">
        <v>362.5092431841</v>
      </c>
      <c r="V11" s="823">
        <v>408.8466231059</v>
      </c>
      <c r="W11" s="822">
        <v>771.35586629</v>
      </c>
    </row>
    <row r="12" spans="1:23" ht="21.75" customHeight="1" thickBot="1">
      <c r="A12" s="624"/>
      <c r="B12" s="824" t="str">
        <f>IAB!B12</f>
        <v>直接輸出</v>
      </c>
      <c r="C12" s="1221"/>
      <c r="D12" s="825"/>
      <c r="E12" s="825"/>
      <c r="F12" s="826"/>
      <c r="G12" s="1774" t="s">
        <v>114</v>
      </c>
      <c r="H12" s="1775" t="s">
        <v>114</v>
      </c>
      <c r="I12" s="1774" t="s">
        <v>114</v>
      </c>
      <c r="J12" s="1438">
        <f>IAB!J12+EMC!J12+AEC!J12+SSB!J12+HCB!J12+'その他'!J12+'消去＆調整他'!J12</f>
        <v>31.973953880000003</v>
      </c>
      <c r="K12" s="1439">
        <f>IAB!K12+EMC!K12+AEC!K12+SSB!K12+HCB!K12+'その他'!K12+'消去＆調整他'!K12</f>
        <v>26.17226836</v>
      </c>
      <c r="L12" s="1439">
        <f>IAB!L12+EMC!L12+AEC!L12+SSB!L12+HCB!L12+'その他'!L12+'消去＆調整他'!L12</f>
        <v>31.516717649704997</v>
      </c>
      <c r="M12" s="1440">
        <f>IAB!M12+EMC!M12+AEC!M12+SSB!M12+HCB!M12+'その他'!M12+'消去＆調整他'!M12</f>
        <v>24.456275606235035</v>
      </c>
      <c r="N12" s="1441">
        <f>IAB!N12+EMC!N12+AEC!N12+SSB!N12+HCB!N12+'その他'!N12+'消去＆調整他'!N12</f>
        <v>58.146222239999986</v>
      </c>
      <c r="O12" s="1442">
        <f>IAB!O12+EMC!O12+AEC!O12+SSB!O12+HCB!O12+'その他'!O12+'消去＆調整他'!O12</f>
        <v>55.97299325594003</v>
      </c>
      <c r="P12" s="1441">
        <f>IAB!P12+EMC!P12+AEC!P12+SSB!P12+HCB!P12+'その他'!P12+'消去＆調整他'!P12</f>
        <v>114.11921549594004</v>
      </c>
      <c r="Q12" s="827">
        <v>20.388960040000004</v>
      </c>
      <c r="R12" s="828">
        <v>26.246111659999997</v>
      </c>
      <c r="S12" s="828">
        <v>26.864928299999995</v>
      </c>
      <c r="T12" s="829">
        <v>33.17</v>
      </c>
      <c r="U12" s="830">
        <v>47</v>
      </c>
      <c r="V12" s="831">
        <v>60.03492829999999</v>
      </c>
      <c r="W12" s="830">
        <v>106.67</v>
      </c>
    </row>
    <row r="13" spans="1:23" ht="21.75" customHeight="1" thickBot="1" thickTop="1">
      <c r="A13" s="34" t="s">
        <v>13</v>
      </c>
      <c r="B13" s="40"/>
      <c r="C13" s="538">
        <f>IAB!C13+EMC!C13+AEC!C13+SSB!C13+HCB!C13+'その他'!C13+'消去＆調整他'!C13</f>
        <v>1450</v>
      </c>
      <c r="D13" s="220"/>
      <c r="E13" s="220"/>
      <c r="F13" s="220"/>
      <c r="G13" s="1776" t="s">
        <v>114</v>
      </c>
      <c r="H13" s="1777" t="s">
        <v>114</v>
      </c>
      <c r="I13" s="1776" t="s">
        <v>114</v>
      </c>
      <c r="J13" s="1187">
        <v>1470</v>
      </c>
      <c r="K13" s="1443">
        <f>IAB!K13+EMC!K13+AEC!K13+SSB!K13+HCB!K13+'その他'!K13+'消去＆調整他'!K13</f>
        <v>1509.4543063800002</v>
      </c>
      <c r="L13" s="1443">
        <f>IAB!L13+EMC!L13+AEC!L13+SSB!L13+HCB!L13+'その他'!L13+'消去＆調整他'!L13</f>
        <v>1534.06279245</v>
      </c>
      <c r="M13" s="1444">
        <f>IAB!M13+EMC!M13+AEC!M13+SSB!M13+HCB!M13+'その他'!M13+'消去＆調整他'!M13</f>
        <v>1665.1398054899998</v>
      </c>
      <c r="N13" s="1445">
        <f>IAB!N13+EMC!N13+AEC!N13+SSB!N13+HCB!N13+'その他'!N13+'消去＆調整他'!N13</f>
        <v>2979.04592117</v>
      </c>
      <c r="O13" s="1446">
        <f>IAB!O13+EMC!O13+AEC!O13+SSB!O13+HCB!O13+'その他'!O13+'消去＆調整他'!O13</f>
        <v>3199.2025979399996</v>
      </c>
      <c r="P13" s="1445">
        <f>IAB!P13+EMC!P13+AEC!P13+SSB!P13+HCB!P13+'その他'!P13+'消去＆調整他'!P13</f>
        <v>6178.24851911</v>
      </c>
      <c r="Q13" s="221">
        <v>1069.2286954953352</v>
      </c>
      <c r="R13" s="222">
        <v>1254.4876335072076</v>
      </c>
      <c r="S13" s="222">
        <v>1381.3237855936238</v>
      </c>
      <c r="T13" s="223">
        <v>1541.9121048681334</v>
      </c>
      <c r="U13" s="224">
        <v>2323.716329002543</v>
      </c>
      <c r="V13" s="226">
        <v>2923.2358904617577</v>
      </c>
      <c r="W13" s="224">
        <v>5247</v>
      </c>
    </row>
    <row r="14" spans="17:23" ht="15" customHeight="1" thickBot="1">
      <c r="Q14" s="61"/>
      <c r="R14" s="61"/>
      <c r="S14" s="61"/>
      <c r="T14" s="61"/>
      <c r="U14" s="61"/>
      <c r="V14" s="61"/>
      <c r="W14" s="94" t="s">
        <v>16</v>
      </c>
    </row>
    <row r="15" spans="8:23" ht="21.75" customHeight="1">
      <c r="H15" s="41"/>
      <c r="I15" s="42"/>
      <c r="J15" s="1896" t="str">
        <f>'全社連結PL'!J32</f>
        <v>2012年3月期計画 と 2011年3月期実績との比較</v>
      </c>
      <c r="K15" s="1897"/>
      <c r="L15" s="1897"/>
      <c r="M15" s="1897"/>
      <c r="N15" s="1897"/>
      <c r="O15" s="1897"/>
      <c r="P15" s="1915"/>
      <c r="Q15" s="1889" t="str">
        <f>'全社連結PL'!Q32</f>
        <v>2011年3月期実績　と　2010年3月期実績との比較</v>
      </c>
      <c r="R15" s="1890"/>
      <c r="S15" s="1890"/>
      <c r="T15" s="1890"/>
      <c r="U15" s="1890"/>
      <c r="V15" s="1890"/>
      <c r="W15" s="1908"/>
    </row>
    <row r="16" spans="8:24" ht="21.75" customHeight="1" thickBot="1">
      <c r="H16" s="1868" t="str">
        <f>A3</f>
        <v>地域別売上</v>
      </c>
      <c r="I16" s="1892"/>
      <c r="J16" s="1881"/>
      <c r="K16" s="1882"/>
      <c r="L16" s="1882"/>
      <c r="M16" s="1882"/>
      <c r="N16" s="1883"/>
      <c r="O16" s="1883"/>
      <c r="P16" s="1884"/>
      <c r="Q16" s="1909"/>
      <c r="R16" s="1910"/>
      <c r="S16" s="1894"/>
      <c r="T16" s="1910"/>
      <c r="U16" s="1910"/>
      <c r="V16" s="1894"/>
      <c r="W16" s="1911"/>
      <c r="X16" s="46"/>
    </row>
    <row r="17" spans="8:24" ht="21.75" customHeight="1" thickBot="1">
      <c r="H17" s="1947" t="str">
        <f>'売上CP別'!$H$17</f>
        <v>計画・実績比</v>
      </c>
      <c r="I17" s="1972"/>
      <c r="J17" s="1232" t="s">
        <v>85</v>
      </c>
      <c r="K17" s="139" t="s">
        <v>86</v>
      </c>
      <c r="L17" s="1280" t="s">
        <v>87</v>
      </c>
      <c r="M17" s="139" t="s">
        <v>88</v>
      </c>
      <c r="N17" s="140" t="s">
        <v>89</v>
      </c>
      <c r="O17" s="140" t="s">
        <v>90</v>
      </c>
      <c r="P17" s="141" t="s">
        <v>91</v>
      </c>
      <c r="Q17" s="93" t="str">
        <f>'全社連結PL'!Q34</f>
        <v>第1A</v>
      </c>
      <c r="R17" s="2" t="str">
        <f>'全社連結PL'!R34</f>
        <v>第2A</v>
      </c>
      <c r="S17" s="80" t="str">
        <f>'全社連結PL'!S34</f>
        <v>第3A</v>
      </c>
      <c r="T17" s="6" t="str">
        <f>'全社連結PL'!T34</f>
        <v>第4A</v>
      </c>
      <c r="U17" s="155" t="str">
        <f>'全社連結PL'!U34</f>
        <v>上期A</v>
      </c>
      <c r="V17" s="7" t="str">
        <f>'全社連結PL'!V34</f>
        <v>下期A</v>
      </c>
      <c r="W17" s="7" t="str">
        <f>'全社連結PL'!W34</f>
        <v>通期A</v>
      </c>
      <c r="X17" s="46"/>
    </row>
    <row r="18" spans="8:24" ht="21.75" customHeight="1" thickBot="1" thickTop="1">
      <c r="H18" s="613" t="s">
        <v>11</v>
      </c>
      <c r="I18" s="808"/>
      <c r="J18" s="1447">
        <f>+C6/J6</f>
        <v>0.9186746987951807</v>
      </c>
      <c r="K18" s="848"/>
      <c r="L18" s="848"/>
      <c r="M18" s="849"/>
      <c r="N18" s="1691" t="s">
        <v>114</v>
      </c>
      <c r="O18" s="1691" t="s">
        <v>114</v>
      </c>
      <c r="P18" s="1691" t="s">
        <v>114</v>
      </c>
      <c r="Q18" s="652">
        <f aca="true" t="shared" si="0" ref="Q18:W25">+J6/Q6</f>
        <v>1.3471952199080854</v>
      </c>
      <c r="R18" s="579">
        <f t="shared" si="0"/>
        <v>1.2117667634138376</v>
      </c>
      <c r="S18" s="579">
        <f t="shared" si="0"/>
        <v>1.093115572567634</v>
      </c>
      <c r="T18" s="653">
        <f t="shared" si="0"/>
        <v>1.0705585014415278</v>
      </c>
      <c r="U18" s="652">
        <f t="shared" si="0"/>
        <v>1.2720727843252018</v>
      </c>
      <c r="V18" s="652">
        <f t="shared" si="0"/>
        <v>1.0806546732264115</v>
      </c>
      <c r="W18" s="580">
        <v>1.162</v>
      </c>
      <c r="X18" s="46"/>
    </row>
    <row r="19" spans="8:24" ht="21.75" customHeight="1">
      <c r="H19" s="142" t="s">
        <v>12</v>
      </c>
      <c r="I19" s="840"/>
      <c r="J19" s="1335">
        <v>1.043</v>
      </c>
      <c r="K19" s="98"/>
      <c r="L19" s="98"/>
      <c r="M19" s="108"/>
      <c r="N19" s="1675" t="s">
        <v>114</v>
      </c>
      <c r="O19" s="1675" t="s">
        <v>114</v>
      </c>
      <c r="P19" s="1675" t="s">
        <v>114</v>
      </c>
      <c r="Q19" s="678">
        <f t="shared" si="0"/>
        <v>1.3984489147317065</v>
      </c>
      <c r="R19" s="679">
        <f t="shared" si="0"/>
        <v>1.1950997241062895</v>
      </c>
      <c r="S19" s="679">
        <f t="shared" si="0"/>
        <v>1.1266394394859156</v>
      </c>
      <c r="T19" s="680">
        <f t="shared" si="0"/>
        <v>1.0904677991509375</v>
      </c>
      <c r="U19" s="678">
        <f t="shared" si="0"/>
        <v>1.2909054944088671</v>
      </c>
      <c r="V19" s="678">
        <f t="shared" si="0"/>
        <v>1.1084841626858362</v>
      </c>
      <c r="W19" s="681">
        <f t="shared" si="0"/>
        <v>1.1917762069443802</v>
      </c>
      <c r="X19" s="46"/>
    </row>
    <row r="20" spans="8:24" ht="21.75" customHeight="1">
      <c r="H20" s="632"/>
      <c r="I20" s="832" t="str">
        <f>IAB!B8</f>
        <v>米州</v>
      </c>
      <c r="J20" s="984"/>
      <c r="K20" s="670"/>
      <c r="L20" s="670"/>
      <c r="M20" s="671"/>
      <c r="N20" s="1694" t="s">
        <v>114</v>
      </c>
      <c r="O20" s="1694" t="s">
        <v>114</v>
      </c>
      <c r="P20" s="1694" t="s">
        <v>114</v>
      </c>
      <c r="Q20" s="672">
        <f t="shared" si="0"/>
        <v>1.396928933623933</v>
      </c>
      <c r="R20" s="673">
        <f t="shared" si="0"/>
        <v>1.2751277046335558</v>
      </c>
      <c r="S20" s="673">
        <f t="shared" si="0"/>
        <v>1.135503292826398</v>
      </c>
      <c r="T20" s="674">
        <f t="shared" si="0"/>
        <v>1.112072343265864</v>
      </c>
      <c r="U20" s="672">
        <f t="shared" si="0"/>
        <v>1.3326415459517824</v>
      </c>
      <c r="V20" s="672">
        <f t="shared" si="0"/>
        <v>1.1234238891471513</v>
      </c>
      <c r="W20" s="675">
        <f t="shared" si="0"/>
        <v>1.2188495744299144</v>
      </c>
      <c r="X20" s="46"/>
    </row>
    <row r="21" spans="8:24" ht="21.75" customHeight="1">
      <c r="H21" s="615"/>
      <c r="I21" s="816" t="str">
        <f>IAB!B9</f>
        <v>欧州他</v>
      </c>
      <c r="J21" s="978"/>
      <c r="K21" s="656"/>
      <c r="L21" s="656"/>
      <c r="M21" s="657"/>
      <c r="N21" s="1696" t="s">
        <v>114</v>
      </c>
      <c r="O21" s="1696" t="s">
        <v>114</v>
      </c>
      <c r="P21" s="1696" t="s">
        <v>114</v>
      </c>
      <c r="Q21" s="658">
        <f t="shared" si="0"/>
        <v>1.214296802538509</v>
      </c>
      <c r="R21" s="659">
        <f t="shared" si="0"/>
        <v>1.0621559956702848</v>
      </c>
      <c r="S21" s="659">
        <f t="shared" si="0"/>
        <v>1.061354824403175</v>
      </c>
      <c r="T21" s="660">
        <f t="shared" si="0"/>
        <v>1.0299116892982623</v>
      </c>
      <c r="U21" s="658">
        <f t="shared" si="0"/>
        <v>1.137829902983251</v>
      </c>
      <c r="V21" s="658">
        <f t="shared" si="0"/>
        <v>1.0455490264601013</v>
      </c>
      <c r="W21" s="661">
        <f t="shared" si="0"/>
        <v>1.0880497476568134</v>
      </c>
      <c r="X21" s="46"/>
    </row>
    <row r="22" spans="8:24" ht="21.75" customHeight="1">
      <c r="H22" s="623"/>
      <c r="I22" s="816" t="str">
        <f>IAB!B10</f>
        <v>アジア</v>
      </c>
      <c r="J22" s="978"/>
      <c r="K22" s="656"/>
      <c r="L22" s="656"/>
      <c r="M22" s="657"/>
      <c r="N22" s="1696" t="s">
        <v>114</v>
      </c>
      <c r="O22" s="1696" t="s">
        <v>114</v>
      </c>
      <c r="P22" s="1696" t="s">
        <v>114</v>
      </c>
      <c r="Q22" s="658">
        <f t="shared" si="0"/>
        <v>1.6401946172153552</v>
      </c>
      <c r="R22" s="659">
        <f t="shared" si="0"/>
        <v>1.282851489649668</v>
      </c>
      <c r="S22" s="659">
        <f t="shared" si="0"/>
        <v>1.1591909442170865</v>
      </c>
      <c r="T22" s="660">
        <f t="shared" si="0"/>
        <v>1.0738353698924095</v>
      </c>
      <c r="U22" s="658">
        <f t="shared" si="0"/>
        <v>1.44739055532984</v>
      </c>
      <c r="V22" s="658">
        <f t="shared" si="0"/>
        <v>1.1146817065633445</v>
      </c>
      <c r="W22" s="661">
        <v>1.261</v>
      </c>
      <c r="X22" s="46"/>
    </row>
    <row r="23" spans="8:23" ht="21.75" customHeight="1">
      <c r="H23" s="615"/>
      <c r="I23" s="816" t="str">
        <f>IAB!B11</f>
        <v>中華圏</v>
      </c>
      <c r="J23" s="978"/>
      <c r="K23" s="656"/>
      <c r="L23" s="656"/>
      <c r="M23" s="657"/>
      <c r="N23" s="1696" t="s">
        <v>114</v>
      </c>
      <c r="O23" s="1696" t="s">
        <v>114</v>
      </c>
      <c r="P23" s="1696" t="s">
        <v>114</v>
      </c>
      <c r="Q23" s="658">
        <f t="shared" si="0"/>
        <v>1.4579615630518838</v>
      </c>
      <c r="R23" s="659">
        <f t="shared" si="0"/>
        <v>1.2420062369120457</v>
      </c>
      <c r="S23" s="659">
        <f t="shared" si="0"/>
        <v>1.1610647818779767</v>
      </c>
      <c r="T23" s="660">
        <f t="shared" si="0"/>
        <v>1.208207468886672</v>
      </c>
      <c r="U23" s="658">
        <f t="shared" si="0"/>
        <v>1.3415532874647835</v>
      </c>
      <c r="V23" s="658">
        <f t="shared" si="0"/>
        <v>1.1833131377844037</v>
      </c>
      <c r="W23" s="661">
        <f t="shared" si="0"/>
        <v>1.2576802611951263</v>
      </c>
    </row>
    <row r="24" spans="8:23" ht="21.75" customHeight="1" thickBot="1">
      <c r="H24" s="624"/>
      <c r="I24" s="824" t="str">
        <f>IAB!B12</f>
        <v>直接輸出</v>
      </c>
      <c r="J24" s="1225"/>
      <c r="K24" s="850"/>
      <c r="L24" s="850"/>
      <c r="M24" s="851"/>
      <c r="N24" s="1730" t="s">
        <v>114</v>
      </c>
      <c r="O24" s="1698" t="s">
        <v>114</v>
      </c>
      <c r="P24" s="1698" t="s">
        <v>114</v>
      </c>
      <c r="Q24" s="664">
        <f t="shared" si="0"/>
        <v>1.5681993499066174</v>
      </c>
      <c r="R24" s="665">
        <f t="shared" si="0"/>
        <v>0.9971865051495404</v>
      </c>
      <c r="S24" s="665">
        <f t="shared" si="0"/>
        <v>1.1731547278949932</v>
      </c>
      <c r="T24" s="666">
        <f t="shared" si="0"/>
        <v>0.7373010432992172</v>
      </c>
      <c r="U24" s="664">
        <f t="shared" si="0"/>
        <v>1.2371536646808508</v>
      </c>
      <c r="V24" s="664">
        <f t="shared" si="0"/>
        <v>0.9323404698051424</v>
      </c>
      <c r="W24" s="667">
        <f t="shared" si="0"/>
        <v>1.069834212955283</v>
      </c>
    </row>
    <row r="25" spans="8:23" ht="21.75" customHeight="1" thickBot="1" thickTop="1">
      <c r="H25" s="34" t="s">
        <v>13</v>
      </c>
      <c r="I25" s="40"/>
      <c r="J25" s="1377">
        <v>0.987</v>
      </c>
      <c r="K25" s="230"/>
      <c r="L25" s="230"/>
      <c r="M25" s="231"/>
      <c r="N25" s="1700" t="s">
        <v>114</v>
      </c>
      <c r="O25" s="1700" t="s">
        <v>114</v>
      </c>
      <c r="P25" s="1700" t="s">
        <v>114</v>
      </c>
      <c r="Q25" s="82">
        <f t="shared" si="0"/>
        <v>1.3748228103053313</v>
      </c>
      <c r="R25" s="516">
        <f t="shared" si="0"/>
        <v>1.2032436718088442</v>
      </c>
      <c r="S25" s="516">
        <f t="shared" si="0"/>
        <v>1.110574369636831</v>
      </c>
      <c r="T25" s="263">
        <f t="shared" si="0"/>
        <v>1.0799187581657939</v>
      </c>
      <c r="U25" s="82">
        <f t="shared" si="0"/>
        <v>1.282017896930112</v>
      </c>
      <c r="V25" s="82">
        <f t="shared" si="0"/>
        <v>1.0944045290284972</v>
      </c>
      <c r="W25" s="105">
        <f t="shared" si="0"/>
        <v>1.1774820886430342</v>
      </c>
    </row>
    <row r="26" spans="17:23" ht="15" customHeight="1" thickBot="1">
      <c r="Q26" s="8"/>
      <c r="R26" s="8"/>
      <c r="S26" s="8"/>
      <c r="T26" s="8"/>
      <c r="U26" s="8"/>
      <c r="V26" s="8"/>
      <c r="W26" s="45" t="s">
        <v>16</v>
      </c>
    </row>
    <row r="27" spans="1:23" ht="21.75" customHeight="1">
      <c r="A27" s="41"/>
      <c r="B27" s="42"/>
      <c r="C27" s="1960" t="str">
        <f>'全社連結PL'!C2</f>
        <v>2012年3月期　</v>
      </c>
      <c r="D27" s="1961"/>
      <c r="E27" s="1961"/>
      <c r="F27" s="1961"/>
      <c r="G27" s="1961"/>
      <c r="H27" s="1961"/>
      <c r="I27" s="1976"/>
      <c r="J27" s="1897" t="str">
        <f>'全社連結PL'!J2</f>
        <v>2011年3月期　</v>
      </c>
      <c r="K27" s="1897"/>
      <c r="L27" s="1897"/>
      <c r="M27" s="1897"/>
      <c r="N27" s="1897"/>
      <c r="O27" s="1897"/>
      <c r="P27" s="1915"/>
      <c r="Q27" s="1889" t="str">
        <f>'全社連結PL'!$Q$2</f>
        <v>2010年3月期</v>
      </c>
      <c r="R27" s="1890"/>
      <c r="S27" s="1890"/>
      <c r="T27" s="1890"/>
      <c r="U27" s="1890"/>
      <c r="V27" s="1890"/>
      <c r="W27" s="1908"/>
    </row>
    <row r="28" spans="1:23" ht="21.75" customHeight="1">
      <c r="A28" s="1868" t="s">
        <v>10</v>
      </c>
      <c r="B28" s="1892"/>
      <c r="C28" s="1963" t="str">
        <f>'全社連結PL'!C3</f>
        <v>計画</v>
      </c>
      <c r="D28" s="1964"/>
      <c r="E28" s="1964"/>
      <c r="F28" s="1964"/>
      <c r="G28" s="1964"/>
      <c r="H28" s="1964"/>
      <c r="I28" s="1977"/>
      <c r="J28" s="1883" t="str">
        <f>'全社連結PL'!J3</f>
        <v>実績</v>
      </c>
      <c r="K28" s="1966"/>
      <c r="L28" s="1966"/>
      <c r="M28" s="1966"/>
      <c r="N28" s="1966"/>
      <c r="O28" s="1966"/>
      <c r="P28" s="1884"/>
      <c r="Q28" s="1893" t="s">
        <v>1</v>
      </c>
      <c r="R28" s="1894"/>
      <c r="S28" s="1894"/>
      <c r="T28" s="1894"/>
      <c r="U28" s="1894"/>
      <c r="V28" s="1894"/>
      <c r="W28" s="1911"/>
    </row>
    <row r="29" spans="1:23" ht="21.75" customHeight="1" thickBot="1">
      <c r="A29" s="31"/>
      <c r="B29" s="123"/>
      <c r="C29" s="1951" t="str">
        <f>'全社連結PL'!$C$4</f>
        <v>(2011年4月27日発表)</v>
      </c>
      <c r="D29" s="1952"/>
      <c r="E29" s="1953"/>
      <c r="F29" s="1952"/>
      <c r="G29" s="1952"/>
      <c r="H29" s="1953"/>
      <c r="I29" s="1974"/>
      <c r="J29" s="1975" t="str">
        <f>'全社連結PL'!J4</f>
        <v>(2011年4月27日発表）</v>
      </c>
      <c r="K29" s="1955"/>
      <c r="L29" s="1955"/>
      <c r="M29" s="1955"/>
      <c r="N29" s="1956"/>
      <c r="O29" s="1956"/>
      <c r="P29" s="1957"/>
      <c r="Q29" s="1933"/>
      <c r="R29" s="1928"/>
      <c r="S29" s="1929"/>
      <c r="T29" s="1928"/>
      <c r="U29" s="1928"/>
      <c r="V29" s="1929"/>
      <c r="W29" s="1930"/>
    </row>
    <row r="30" spans="1:23" ht="21.75" customHeight="1" thickBot="1">
      <c r="A30" s="1947" t="s">
        <v>20</v>
      </c>
      <c r="B30" s="1972"/>
      <c r="C30" s="1228" t="str">
        <f>'全社連結PL'!C5</f>
        <v>第1P</v>
      </c>
      <c r="D30" s="118" t="str">
        <f>'全社連結PL'!D5</f>
        <v>第2P</v>
      </c>
      <c r="E30" s="119" t="str">
        <f>'全社連結PL'!E5</f>
        <v>第3P</v>
      </c>
      <c r="F30" s="58" t="str">
        <f>'全社連結PL'!F5</f>
        <v>第4P</v>
      </c>
      <c r="G30" s="9" t="str">
        <f>'全社連結PL'!G5</f>
        <v>上期P</v>
      </c>
      <c r="H30" s="59" t="str">
        <f>'全社連結PL'!H5</f>
        <v>下期P</v>
      </c>
      <c r="I30" s="59" t="str">
        <f>'全社連結PL'!I5</f>
        <v>通期P</v>
      </c>
      <c r="J30" s="1279" t="str">
        <f>'全社連結PL'!J5</f>
        <v>第1A</v>
      </c>
      <c r="K30" s="139" t="str">
        <f>'全社連結PL'!K5</f>
        <v>第2A</v>
      </c>
      <c r="L30" s="137" t="str">
        <f>'全社連結PL'!L5</f>
        <v>第3A</v>
      </c>
      <c r="M30" s="139" t="str">
        <f>'全社連結PL'!M5</f>
        <v>第4A</v>
      </c>
      <c r="N30" s="140" t="str">
        <f>'全社連結PL'!N5</f>
        <v>上期A</v>
      </c>
      <c r="O30" s="141" t="str">
        <f>'全社連結PL'!O5</f>
        <v>下期A</v>
      </c>
      <c r="P30" s="141" t="str">
        <f>'全社連結PL'!P5</f>
        <v>通期A</v>
      </c>
      <c r="Q30" s="93" t="s">
        <v>36</v>
      </c>
      <c r="R30" s="2" t="s">
        <v>55</v>
      </c>
      <c r="S30" s="80" t="s">
        <v>38</v>
      </c>
      <c r="T30" s="6" t="s">
        <v>39</v>
      </c>
      <c r="U30" s="7" t="s">
        <v>37</v>
      </c>
      <c r="V30" s="7" t="s">
        <v>40</v>
      </c>
      <c r="W30" s="7" t="s">
        <v>41</v>
      </c>
    </row>
    <row r="31" spans="1:23" ht="21.75" customHeight="1" thickBot="1" thickTop="1">
      <c r="A31" s="613" t="s">
        <v>11</v>
      </c>
      <c r="B31" s="808"/>
      <c r="C31" s="1473">
        <f>C6/C$13</f>
        <v>0.4206896551724138</v>
      </c>
      <c r="D31" s="1102"/>
      <c r="E31" s="1102"/>
      <c r="F31" s="1103"/>
      <c r="G31" s="1778" t="s">
        <v>114</v>
      </c>
      <c r="H31" s="1778" t="s">
        <v>114</v>
      </c>
      <c r="I31" s="1779" t="s">
        <v>114</v>
      </c>
      <c r="J31" s="1448">
        <f aca="true" t="shared" si="1" ref="J31:M32">J6/J$13</f>
        <v>0.45170068027210886</v>
      </c>
      <c r="K31" s="1449">
        <f t="shared" si="1"/>
        <v>0.49208708456459005</v>
      </c>
      <c r="L31" s="1449">
        <f t="shared" si="1"/>
        <v>0.47167943881533064</v>
      </c>
      <c r="M31" s="1450">
        <f t="shared" si="1"/>
        <v>0.52526245426965</v>
      </c>
      <c r="N31" s="1451">
        <f aca="true" t="shared" si="2" ref="J31:P38">N6/N$13</f>
        <v>0.47220588947065284</v>
      </c>
      <c r="O31" s="1452">
        <f t="shared" si="2"/>
        <v>0.49956864220264496</v>
      </c>
      <c r="P31" s="1452">
        <f t="shared" si="2"/>
        <v>0.4863838012836818</v>
      </c>
      <c r="Q31" s="852">
        <f aca="true" t="shared" si="3" ref="Q31:W31">Q6/Q$13</f>
        <v>0.46096392675064557</v>
      </c>
      <c r="R31" s="853">
        <f t="shared" si="3"/>
        <v>0.4886259372332651</v>
      </c>
      <c r="S31" s="854">
        <f aca="true" t="shared" si="4" ref="S31:S36">S6/S$13</f>
        <v>0.4792129108567603</v>
      </c>
      <c r="T31" s="855">
        <f t="shared" si="3"/>
        <v>0.5298550023769806</v>
      </c>
      <c r="U31" s="856">
        <f t="shared" si="3"/>
        <v>0.47589761277560394</v>
      </c>
      <c r="V31" s="857">
        <f t="shared" si="3"/>
        <v>0.5059249713461835</v>
      </c>
      <c r="W31" s="857">
        <f t="shared" si="3"/>
        <v>0.492645979271965</v>
      </c>
    </row>
    <row r="32" spans="1:23" ht="21.75" customHeight="1">
      <c r="A32" s="142" t="s">
        <v>12</v>
      </c>
      <c r="B32" s="840"/>
      <c r="C32" s="1474">
        <f>C7/C$13</f>
        <v>0.5793103448275863</v>
      </c>
      <c r="D32" s="1104"/>
      <c r="E32" s="1104"/>
      <c r="F32" s="1105"/>
      <c r="G32" s="1780" t="s">
        <v>114</v>
      </c>
      <c r="H32" s="1780" t="s">
        <v>114</v>
      </c>
      <c r="I32" s="1781" t="s">
        <v>114</v>
      </c>
      <c r="J32" s="1453">
        <f t="shared" si="1"/>
        <v>0.5482993197278911</v>
      </c>
      <c r="K32" s="1454">
        <f t="shared" si="1"/>
        <v>0.5079129154354097</v>
      </c>
      <c r="L32" s="1454">
        <f t="shared" si="1"/>
        <v>0.5283205611846693</v>
      </c>
      <c r="M32" s="1455">
        <f t="shared" si="1"/>
        <v>0.4747375457303501</v>
      </c>
      <c r="N32" s="1456">
        <f t="shared" si="2"/>
        <v>0.5277941105293473</v>
      </c>
      <c r="O32" s="1457">
        <f t="shared" si="2"/>
        <v>0.5004313577973553</v>
      </c>
      <c r="P32" s="1457">
        <f t="shared" si="2"/>
        <v>0.5134963821984538</v>
      </c>
      <c r="Q32" s="504">
        <f aca="true" t="shared" si="5" ref="Q32:W38">Q7/Q$13</f>
        <v>0.5390360732493547</v>
      </c>
      <c r="R32" s="505">
        <f t="shared" si="5"/>
        <v>0.511374062766735</v>
      </c>
      <c r="S32" s="511">
        <f t="shared" si="4"/>
        <v>0.5207870891432396</v>
      </c>
      <c r="T32" s="506">
        <f t="shared" si="5"/>
        <v>0.4701449976230192</v>
      </c>
      <c r="U32" s="507">
        <f t="shared" si="5"/>
        <v>0.5241603653587216</v>
      </c>
      <c r="V32" s="508">
        <f t="shared" si="5"/>
        <v>0.4940750286538162</v>
      </c>
      <c r="W32" s="508">
        <f t="shared" si="5"/>
        <v>0.5073375262054507</v>
      </c>
    </row>
    <row r="33" spans="1:23" ht="21.75" customHeight="1">
      <c r="A33" s="632"/>
      <c r="B33" s="832" t="str">
        <f>IAB!B8</f>
        <v>米州</v>
      </c>
      <c r="C33" s="1222"/>
      <c r="D33" s="1106"/>
      <c r="E33" s="1106"/>
      <c r="F33" s="1107"/>
      <c r="G33" s="1782" t="s">
        <v>114</v>
      </c>
      <c r="H33" s="1782" t="s">
        <v>114</v>
      </c>
      <c r="I33" s="1783" t="s">
        <v>114</v>
      </c>
      <c r="J33" s="1458">
        <f aca="true" t="shared" si="6" ref="J33:M37">J8/J$13</f>
        <v>0.12492517006802722</v>
      </c>
      <c r="K33" s="1459">
        <f t="shared" si="6"/>
        <v>0.12413095196591543</v>
      </c>
      <c r="L33" s="1459">
        <f t="shared" si="6"/>
        <v>0.11904988563625077</v>
      </c>
      <c r="M33" s="1460">
        <f t="shared" si="6"/>
        <v>0.1143027146264104</v>
      </c>
      <c r="N33" s="1461">
        <f t="shared" si="2"/>
        <v>0.12453987277050377</v>
      </c>
      <c r="O33" s="1462">
        <f t="shared" si="2"/>
        <v>0.11657905011709885</v>
      </c>
      <c r="P33" s="1462">
        <f t="shared" si="2"/>
        <v>0.12041762284226981</v>
      </c>
      <c r="Q33" s="870">
        <f>Q8/Q$13</f>
        <v>0.12294825402838525</v>
      </c>
      <c r="R33" s="871">
        <f t="shared" si="5"/>
        <v>0.11713319527593366</v>
      </c>
      <c r="S33" s="872">
        <f t="shared" si="4"/>
        <v>0.11643625565076156</v>
      </c>
      <c r="T33" s="873">
        <f t="shared" si="5"/>
        <v>0.11099785583357674</v>
      </c>
      <c r="U33" s="874">
        <f t="shared" si="5"/>
        <v>0.11980892105472589</v>
      </c>
      <c r="V33" s="875">
        <f t="shared" si="5"/>
        <v>0.113567676164381</v>
      </c>
      <c r="W33" s="875">
        <f t="shared" si="5"/>
        <v>0.11633067527636744</v>
      </c>
    </row>
    <row r="34" spans="1:23" ht="21.75" customHeight="1">
      <c r="A34" s="615"/>
      <c r="B34" s="816" t="str">
        <f>IAB!B9</f>
        <v>欧州他</v>
      </c>
      <c r="C34" s="1223"/>
      <c r="D34" s="1108"/>
      <c r="E34" s="1108"/>
      <c r="F34" s="1109"/>
      <c r="G34" s="1784" t="s">
        <v>114</v>
      </c>
      <c r="H34" s="1784" t="s">
        <v>114</v>
      </c>
      <c r="I34" s="1785" t="s">
        <v>114</v>
      </c>
      <c r="J34" s="1463">
        <f t="shared" si="6"/>
        <v>0.1469795918367347</v>
      </c>
      <c r="K34" s="1464">
        <f t="shared" si="6"/>
        <v>0.12651591982137414</v>
      </c>
      <c r="L34" s="1464">
        <f t="shared" si="6"/>
        <v>0.14416619781696993</v>
      </c>
      <c r="M34" s="1465">
        <f t="shared" si="6"/>
        <v>0.13027134375432642</v>
      </c>
      <c r="N34" s="1466">
        <f t="shared" si="2"/>
        <v>0.13663099219368252</v>
      </c>
      <c r="O34" s="1467">
        <f t="shared" si="2"/>
        <v>0.13693412235976687</v>
      </c>
      <c r="P34" s="1467">
        <f t="shared" si="2"/>
        <v>0.13678795817066636</v>
      </c>
      <c r="Q34" s="858">
        <f t="shared" si="5"/>
        <v>0.16640980613971584</v>
      </c>
      <c r="R34" s="859">
        <f t="shared" si="5"/>
        <v>0.14332120755207667</v>
      </c>
      <c r="S34" s="860">
        <f t="shared" si="4"/>
        <v>0.15085179864665166</v>
      </c>
      <c r="T34" s="861">
        <f t="shared" si="5"/>
        <v>0.13659663176326936</v>
      </c>
      <c r="U34" s="862">
        <f t="shared" si="5"/>
        <v>0.15394513433718204</v>
      </c>
      <c r="V34" s="863">
        <f t="shared" si="5"/>
        <v>0.1433326605414711</v>
      </c>
      <c r="W34" s="863">
        <f t="shared" si="5"/>
        <v>0.14803125595578426</v>
      </c>
    </row>
    <row r="35" spans="1:23" ht="21.75" customHeight="1">
      <c r="A35" s="623"/>
      <c r="B35" s="816" t="str">
        <f>IAB!B10</f>
        <v>アジア</v>
      </c>
      <c r="C35" s="1223"/>
      <c r="D35" s="1108"/>
      <c r="E35" s="1108"/>
      <c r="F35" s="1109"/>
      <c r="G35" s="1784" t="s">
        <v>114</v>
      </c>
      <c r="H35" s="1784" t="s">
        <v>114</v>
      </c>
      <c r="I35" s="1785" t="s">
        <v>114</v>
      </c>
      <c r="J35" s="1463">
        <f t="shared" si="6"/>
        <v>0.08867226800000001</v>
      </c>
      <c r="K35" s="1464">
        <f t="shared" si="6"/>
        <v>0.07914315031271014</v>
      </c>
      <c r="L35" s="1464">
        <f t="shared" si="6"/>
        <v>0.08115693300348255</v>
      </c>
      <c r="M35" s="1465">
        <f t="shared" si="6"/>
        <v>0.07547408004760163</v>
      </c>
      <c r="N35" s="1466">
        <f t="shared" si="2"/>
        <v>0.08385611018775042</v>
      </c>
      <c r="O35" s="1467">
        <f t="shared" si="2"/>
        <v>0.0781990882356404</v>
      </c>
      <c r="P35" s="1467">
        <f t="shared" si="2"/>
        <v>0.08092680760793108</v>
      </c>
      <c r="Q35" s="858">
        <f t="shared" si="5"/>
        <v>0.07432572659876074</v>
      </c>
      <c r="R35" s="859">
        <f t="shared" si="5"/>
        <v>0.07423189320752197</v>
      </c>
      <c r="S35" s="860">
        <f t="shared" si="4"/>
        <v>0.0777532037854861</v>
      </c>
      <c r="T35" s="861">
        <f t="shared" si="5"/>
        <v>0.07590164850583936</v>
      </c>
      <c r="U35" s="862">
        <f t="shared" si="5"/>
        <v>0.07427506945638501</v>
      </c>
      <c r="V35" s="863">
        <f t="shared" si="5"/>
        <v>0.07677656843839174</v>
      </c>
      <c r="W35" s="863">
        <f t="shared" si="5"/>
        <v>0.07566804119291023</v>
      </c>
    </row>
    <row r="36" spans="1:23" ht="21.75" customHeight="1">
      <c r="A36" s="615"/>
      <c r="B36" s="816" t="str">
        <f>IAB!B11</f>
        <v>中華圏</v>
      </c>
      <c r="C36" s="1223"/>
      <c r="D36" s="1108"/>
      <c r="E36" s="1108"/>
      <c r="F36" s="1109"/>
      <c r="G36" s="1784" t="s">
        <v>114</v>
      </c>
      <c r="H36" s="1784" t="s">
        <v>114</v>
      </c>
      <c r="I36" s="1785" t="s">
        <v>114</v>
      </c>
      <c r="J36" s="1463">
        <f t="shared" si="6"/>
        <v>0.16573426318367346</v>
      </c>
      <c r="K36" s="1464">
        <f t="shared" si="6"/>
        <v>0.16078399924012143</v>
      </c>
      <c r="L36" s="1464">
        <f t="shared" si="6"/>
        <v>0.16340293742452536</v>
      </c>
      <c r="M36" s="1465">
        <f t="shared" si="6"/>
        <v>0.14000218673014003</v>
      </c>
      <c r="N36" s="1466">
        <f t="shared" si="2"/>
        <v>0.1632487312377511</v>
      </c>
      <c r="O36" s="1467">
        <f t="shared" si="2"/>
        <v>0.1512231769164978</v>
      </c>
      <c r="P36" s="1467">
        <f t="shared" si="2"/>
        <v>0.15702169383269635</v>
      </c>
      <c r="Q36" s="858">
        <f t="shared" si="5"/>
        <v>0.1562834379509309</v>
      </c>
      <c r="R36" s="859">
        <f t="shared" si="5"/>
        <v>0.15576598882046871</v>
      </c>
      <c r="S36" s="860">
        <f t="shared" si="4"/>
        <v>0.15629714815182524</v>
      </c>
      <c r="T36" s="861">
        <f t="shared" si="5"/>
        <v>0.12513661066292406</v>
      </c>
      <c r="U36" s="862">
        <f t="shared" si="5"/>
        <v>0.15600408649695524</v>
      </c>
      <c r="V36" s="863">
        <f t="shared" si="5"/>
        <v>0.13986097544845008</v>
      </c>
      <c r="W36" s="863">
        <f t="shared" si="5"/>
        <v>0.14700893201639031</v>
      </c>
    </row>
    <row r="37" spans="1:23" ht="21.75" customHeight="1" thickBot="1">
      <c r="A37" s="624"/>
      <c r="B37" s="824" t="str">
        <f>IAB!B12</f>
        <v>直接輸出</v>
      </c>
      <c r="C37" s="1224"/>
      <c r="D37" s="1110"/>
      <c r="E37" s="1110"/>
      <c r="F37" s="1111"/>
      <c r="G37" s="1786" t="s">
        <v>114</v>
      </c>
      <c r="H37" s="1786" t="s">
        <v>114</v>
      </c>
      <c r="I37" s="1787" t="s">
        <v>114</v>
      </c>
      <c r="J37" s="1468">
        <f t="shared" si="6"/>
        <v>0.021750989034013606</v>
      </c>
      <c r="K37" s="1469">
        <f t="shared" si="6"/>
        <v>0.01733889409528851</v>
      </c>
      <c r="L37" s="1469">
        <f t="shared" si="6"/>
        <v>0.02054460730344076</v>
      </c>
      <c r="M37" s="1470">
        <f t="shared" si="6"/>
        <v>0.01468722057187162</v>
      </c>
      <c r="N37" s="1471">
        <f t="shared" si="2"/>
        <v>0.0195184041396594</v>
      </c>
      <c r="O37" s="1472">
        <f t="shared" si="2"/>
        <v>0.017495920168351213</v>
      </c>
      <c r="P37" s="1472">
        <f t="shared" si="2"/>
        <v>0.018471127398478192</v>
      </c>
      <c r="Q37" s="864">
        <f t="shared" si="5"/>
        <v>0.01906884853156184</v>
      </c>
      <c r="R37" s="865">
        <f t="shared" si="5"/>
        <v>0.020921777910733946</v>
      </c>
      <c r="S37" s="866">
        <f t="shared" si="5"/>
        <v>0.019448682908515032</v>
      </c>
      <c r="T37" s="867">
        <f t="shared" si="5"/>
        <v>0.02151225085740977</v>
      </c>
      <c r="U37" s="868">
        <f t="shared" si="5"/>
        <v>0.020226220994958875</v>
      </c>
      <c r="V37" s="869">
        <f t="shared" si="5"/>
        <v>0.020537148061122362</v>
      </c>
      <c r="W37" s="869">
        <f t="shared" si="5"/>
        <v>0.020329712216504668</v>
      </c>
    </row>
    <row r="38" spans="1:23" ht="21.75" customHeight="1" thickBot="1" thickTop="1">
      <c r="A38" s="34" t="s">
        <v>13</v>
      </c>
      <c r="B38" s="40"/>
      <c r="C38" s="1475">
        <f>C13/C$13</f>
        <v>1</v>
      </c>
      <c r="D38" s="1112"/>
      <c r="E38" s="1112"/>
      <c r="F38" s="1113"/>
      <c r="G38" s="1788" t="s">
        <v>114</v>
      </c>
      <c r="H38" s="1788" t="s">
        <v>114</v>
      </c>
      <c r="I38" s="1789" t="s">
        <v>114</v>
      </c>
      <c r="J38" s="1404">
        <f t="shared" si="2"/>
        <v>1</v>
      </c>
      <c r="K38" s="1405">
        <f t="shared" si="2"/>
        <v>1</v>
      </c>
      <c r="L38" s="1406">
        <f t="shared" si="2"/>
        <v>1</v>
      </c>
      <c r="M38" s="1404">
        <f t="shared" si="2"/>
        <v>1</v>
      </c>
      <c r="N38" s="1409">
        <f t="shared" si="2"/>
        <v>1</v>
      </c>
      <c r="O38" s="1408">
        <f t="shared" si="2"/>
        <v>1</v>
      </c>
      <c r="P38" s="1408">
        <f t="shared" si="2"/>
        <v>1</v>
      </c>
      <c r="Q38" s="496">
        <f t="shared" si="5"/>
        <v>1</v>
      </c>
      <c r="R38" s="497">
        <f t="shared" si="5"/>
        <v>1</v>
      </c>
      <c r="S38" s="498">
        <f t="shared" si="5"/>
        <v>1</v>
      </c>
      <c r="T38" s="499">
        <f t="shared" si="5"/>
        <v>1</v>
      </c>
      <c r="U38" s="500">
        <f t="shared" si="5"/>
        <v>1</v>
      </c>
      <c r="V38" s="501">
        <f t="shared" si="5"/>
        <v>1</v>
      </c>
      <c r="W38" s="501">
        <f t="shared" si="5"/>
        <v>1</v>
      </c>
    </row>
    <row r="41" ht="13.5">
      <c r="C41" s="121"/>
    </row>
    <row r="42" ht="13.5">
      <c r="C42" s="121"/>
    </row>
  </sheetData>
  <mergeCells count="28">
    <mergeCell ref="A5:B5"/>
    <mergeCell ref="A3:B3"/>
    <mergeCell ref="Q2:W2"/>
    <mergeCell ref="Q3:W3"/>
    <mergeCell ref="J2:P2"/>
    <mergeCell ref="J3:P3"/>
    <mergeCell ref="Q4:W4"/>
    <mergeCell ref="C2:I2"/>
    <mergeCell ref="C3:I3"/>
    <mergeCell ref="C4:I4"/>
    <mergeCell ref="Q29:W29"/>
    <mergeCell ref="Q27:W27"/>
    <mergeCell ref="Q28:W28"/>
    <mergeCell ref="Q15:W15"/>
    <mergeCell ref="Q16:W16"/>
    <mergeCell ref="A30:B30"/>
    <mergeCell ref="A28:B28"/>
    <mergeCell ref="J27:P27"/>
    <mergeCell ref="C28:I28"/>
    <mergeCell ref="J28:P28"/>
    <mergeCell ref="J4:P4"/>
    <mergeCell ref="C29:I29"/>
    <mergeCell ref="J29:P29"/>
    <mergeCell ref="J15:P15"/>
    <mergeCell ref="J16:P16"/>
    <mergeCell ref="C27:I27"/>
    <mergeCell ref="H17:I17"/>
    <mergeCell ref="H16:I16"/>
  </mergeCells>
  <printOptions/>
  <pageMargins left="0.35433070866141736" right="0.2755905511811024" top="0.44" bottom="0.2" header="0.33" footer="0.2"/>
  <pageSetup horizontalDpi="600" verticalDpi="600" orientation="landscape" paperSize="9" scale="70" r:id="rId4"/>
  <headerFooter alignWithMargins="0">
    <oddFooter>&amp;C１１&amp;R2011年3月期 データ集 売上地域別</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12"/>
  <dimension ref="A1:W54"/>
  <sheetViews>
    <sheetView zoomScale="75" zoomScaleNormal="75" zoomScaleSheetLayoutView="75" workbookViewId="0" topLeftCell="A1">
      <selection activeCell="A1" sqref="A1"/>
    </sheetView>
  </sheetViews>
  <sheetFormatPr defaultColWidth="9.00390625" defaultRowHeight="13.5"/>
  <cols>
    <col min="1" max="1" width="8.625" style="30" customWidth="1"/>
    <col min="2" max="2" width="12.875" style="30" customWidth="1"/>
    <col min="3" max="9" width="8.50390625" style="30" customWidth="1"/>
    <col min="10" max="16" width="8.375" style="30" customWidth="1"/>
    <col min="17" max="21" width="8.625" style="30" customWidth="1"/>
    <col min="22" max="22" width="8.50390625" style="30" customWidth="1"/>
    <col min="23" max="23" width="8.625" style="30" customWidth="1"/>
    <col min="24" max="16384" width="9.00390625" style="30" customWidth="1"/>
  </cols>
  <sheetData>
    <row r="1" spans="1:23" s="28" customFormat="1" ht="14.25" thickBot="1">
      <c r="A1" s="26"/>
      <c r="B1" s="26"/>
      <c r="C1" s="26"/>
      <c r="D1" s="26"/>
      <c r="E1" s="26"/>
      <c r="F1" s="26"/>
      <c r="G1" s="26"/>
      <c r="H1" s="26"/>
      <c r="I1" s="26"/>
      <c r="J1" s="26"/>
      <c r="K1" s="26"/>
      <c r="L1" s="26"/>
      <c r="M1" s="26"/>
      <c r="N1" s="26"/>
      <c r="O1" s="26"/>
      <c r="P1" s="26"/>
      <c r="Q1" s="26"/>
      <c r="R1" s="26"/>
      <c r="S1" s="26"/>
      <c r="T1" s="26"/>
      <c r="U1" s="26"/>
      <c r="V1" s="26"/>
      <c r="W1" s="175" t="s">
        <v>16</v>
      </c>
    </row>
    <row r="2" spans="1:23" ht="15.75">
      <c r="A2" s="11"/>
      <c r="B2" s="29"/>
      <c r="C2" s="1871" t="str">
        <f>'全社連結PL'!C2</f>
        <v>2012年3月期　</v>
      </c>
      <c r="D2" s="1872"/>
      <c r="E2" s="1872"/>
      <c r="F2" s="1872"/>
      <c r="G2" s="1872"/>
      <c r="H2" s="1872"/>
      <c r="I2" s="1920"/>
      <c r="J2" s="1855" t="str">
        <f>'全社連結PL'!J2</f>
        <v>2011年3月期　</v>
      </c>
      <c r="K2" s="1856"/>
      <c r="L2" s="1856"/>
      <c r="M2" s="1856"/>
      <c r="N2" s="1856"/>
      <c r="O2" s="1856"/>
      <c r="P2" s="1857"/>
      <c r="Q2" s="1889" t="str">
        <f>'全社連結PL'!Q2</f>
        <v>2010年3月期</v>
      </c>
      <c r="R2" s="1890"/>
      <c r="S2" s="1890"/>
      <c r="T2" s="1890"/>
      <c r="U2" s="1890"/>
      <c r="V2" s="1890"/>
      <c r="W2" s="1908"/>
    </row>
    <row r="3" spans="1:23" ht="17.25" customHeight="1">
      <c r="A3" s="1868" t="s">
        <v>127</v>
      </c>
      <c r="B3" s="1862"/>
      <c r="C3" s="1874" t="str">
        <f>'全社連結PL'!C3</f>
        <v>計画</v>
      </c>
      <c r="D3" s="1875"/>
      <c r="E3" s="1875"/>
      <c r="F3" s="1875"/>
      <c r="G3" s="1875"/>
      <c r="H3" s="1875"/>
      <c r="I3" s="1921"/>
      <c r="J3" s="1858" t="str">
        <f>'全社連結PL'!J3</f>
        <v>実績</v>
      </c>
      <c r="K3" s="1869"/>
      <c r="L3" s="1869"/>
      <c r="M3" s="1869"/>
      <c r="N3" s="1869"/>
      <c r="O3" s="1869"/>
      <c r="P3" s="1870"/>
      <c r="Q3" s="1931" t="str">
        <f>'全社連結PL'!Q3</f>
        <v>実績</v>
      </c>
      <c r="R3" s="1894"/>
      <c r="S3" s="1894"/>
      <c r="T3" s="1894"/>
      <c r="U3" s="1894"/>
      <c r="V3" s="1894"/>
      <c r="W3" s="1911"/>
    </row>
    <row r="4" spans="1:23" ht="20.25" customHeight="1" thickBot="1">
      <c r="A4" s="1868" t="s">
        <v>21</v>
      </c>
      <c r="B4" s="1862"/>
      <c r="C4" s="1917" t="str">
        <f>'全社連結PL'!$C$4</f>
        <v>(2011年4月27日発表)</v>
      </c>
      <c r="D4" s="1918"/>
      <c r="E4" s="1903"/>
      <c r="F4" s="1918"/>
      <c r="G4" s="1918"/>
      <c r="H4" s="1903"/>
      <c r="I4" s="1926"/>
      <c r="J4" s="1898" t="str">
        <f>'全社連結PL'!J4</f>
        <v>(2011年4月27日発表）</v>
      </c>
      <c r="K4" s="1899"/>
      <c r="L4" s="1899"/>
      <c r="M4" s="1899"/>
      <c r="N4" s="1900"/>
      <c r="O4" s="1900"/>
      <c r="P4" s="1901"/>
      <c r="Q4" s="1933"/>
      <c r="R4" s="1928"/>
      <c r="S4" s="1929"/>
      <c r="T4" s="1928"/>
      <c r="U4" s="1928"/>
      <c r="V4" s="1929"/>
      <c r="W4" s="1930"/>
    </row>
    <row r="5" spans="1:23" ht="15" thickBot="1">
      <c r="A5" s="1877"/>
      <c r="B5" s="1878"/>
      <c r="C5" s="1228" t="str">
        <f>'全社連結PL'!C5</f>
        <v>第1P</v>
      </c>
      <c r="D5" s="118" t="str">
        <f>'全社連結PL'!D5</f>
        <v>第2P</v>
      </c>
      <c r="E5" s="119" t="str">
        <f>'全社連結PL'!E5</f>
        <v>第3P</v>
      </c>
      <c r="F5" s="58" t="str">
        <f>'全社連結PL'!F5</f>
        <v>第4P</v>
      </c>
      <c r="G5" s="9" t="str">
        <f>'全社連結PL'!G5</f>
        <v>上期P</v>
      </c>
      <c r="H5" s="59" t="str">
        <f>'全社連結PL'!H5</f>
        <v>下期P</v>
      </c>
      <c r="I5" s="59" t="str">
        <f>'全社連結PL'!I5</f>
        <v>通期P</v>
      </c>
      <c r="J5" s="1232" t="str">
        <f>'全社連結PL'!J5</f>
        <v>第1A</v>
      </c>
      <c r="K5" s="139" t="str">
        <f>'全社連結PL'!K5</f>
        <v>第2A</v>
      </c>
      <c r="L5" s="137" t="str">
        <f>'全社連結PL'!L5</f>
        <v>第3A</v>
      </c>
      <c r="M5" s="139" t="str">
        <f>'全社連結PL'!M5</f>
        <v>第4A</v>
      </c>
      <c r="N5" s="140" t="str">
        <f>'全社連結PL'!N5</f>
        <v>上期A</v>
      </c>
      <c r="O5" s="140" t="str">
        <f>'全社連結PL'!O5</f>
        <v>下期A</v>
      </c>
      <c r="P5" s="141" t="str">
        <f>'全社連結PL'!P5</f>
        <v>通期A</v>
      </c>
      <c r="Q5" s="93" t="s">
        <v>36</v>
      </c>
      <c r="R5" s="2" t="s">
        <v>55</v>
      </c>
      <c r="S5" s="80" t="s">
        <v>38</v>
      </c>
      <c r="T5" s="6" t="s">
        <v>39</v>
      </c>
      <c r="U5" s="7" t="s">
        <v>37</v>
      </c>
      <c r="V5" s="7" t="s">
        <v>40</v>
      </c>
      <c r="W5" s="7" t="s">
        <v>41</v>
      </c>
    </row>
    <row r="6" spans="1:23" ht="16.5" customHeight="1" thickBot="1" thickTop="1">
      <c r="A6" s="877"/>
      <c r="B6" s="881" t="s">
        <v>11</v>
      </c>
      <c r="C6" s="1476">
        <f>IAB!C6/IAB!C$13</f>
        <v>0.423841059602649</v>
      </c>
      <c r="D6" s="1114"/>
      <c r="E6" s="989"/>
      <c r="F6" s="883"/>
      <c r="G6" s="1790" t="s">
        <v>114</v>
      </c>
      <c r="H6" s="1790" t="s">
        <v>114</v>
      </c>
      <c r="I6" s="1791" t="s">
        <v>114</v>
      </c>
      <c r="J6" s="1480">
        <f>IAB!J6/IAB!J$13</f>
        <v>0.4465592972181552</v>
      </c>
      <c r="K6" s="1481">
        <f>IAB!K6/IAB!K$13</f>
        <v>0.468387047736807</v>
      </c>
      <c r="L6" s="1482">
        <f>IAB!L6/IAB!L$13</f>
        <v>0.4499340092518711</v>
      </c>
      <c r="M6" s="1480">
        <f>IAB!M6/IAB!M$13</f>
        <v>0.45805102163096206</v>
      </c>
      <c r="N6" s="1483">
        <f>IAB!N6/IAB!N$13</f>
        <v>0.4575807106070165</v>
      </c>
      <c r="O6" s="1483">
        <f>IAB!O6/IAB!O$13</f>
        <v>0.4540237183835804</v>
      </c>
      <c r="P6" s="1484">
        <f>IAB!P6/IAB!P$13</f>
        <v>0.4558069079112031</v>
      </c>
      <c r="Q6" s="884">
        <f>IAB!Q6/IAB!Q$13</f>
        <v>0.4090334157762999</v>
      </c>
      <c r="R6" s="885">
        <f>IAB!R6/IAB!R$13</f>
        <v>0.4458616631663997</v>
      </c>
      <c r="S6" s="854">
        <f>IAB!S6/IAB!S$13</f>
        <v>0.44329356567290096</v>
      </c>
      <c r="T6" s="886">
        <f>IAB!T6/IAB!T$13</f>
        <v>0.4784021636517327</v>
      </c>
      <c r="U6" s="887">
        <f>IAB!U6/IAB!U$13</f>
        <v>0.4285799953791796</v>
      </c>
      <c r="V6" s="888">
        <f>IAB!V6/IAB!V$13</f>
        <v>0.46181544810690106</v>
      </c>
      <c r="W6" s="888">
        <f>IAB!W6/IAB!W$13</f>
        <v>0.4471122599815957</v>
      </c>
    </row>
    <row r="7" spans="1:23" ht="16.5" customHeight="1">
      <c r="A7" s="878"/>
      <c r="B7" s="898" t="s">
        <v>12</v>
      </c>
      <c r="C7" s="1477">
        <f>IAB!C7/IAB!C$13</f>
        <v>0.5761589403973509</v>
      </c>
      <c r="D7" s="1115"/>
      <c r="E7" s="502"/>
      <c r="F7" s="503"/>
      <c r="G7" s="1792" t="s">
        <v>114</v>
      </c>
      <c r="H7" s="1792" t="s">
        <v>114</v>
      </c>
      <c r="I7" s="1793" t="s">
        <v>114</v>
      </c>
      <c r="J7" s="1485">
        <f>IAB!J7/IAB!J$13</f>
        <v>0.5537317386237188</v>
      </c>
      <c r="K7" s="1486">
        <f>IAB!K7/IAB!K$13</f>
        <v>0.5316129522631927</v>
      </c>
      <c r="L7" s="1487">
        <f>IAB!L7/IAB!L$13</f>
        <v>0.5500659907481288</v>
      </c>
      <c r="M7" s="1485">
        <f>IAB!M7/IAB!M$13</f>
        <v>0.5419489783690382</v>
      </c>
      <c r="N7" s="1488">
        <f>IAB!N7/IAB!N$13</f>
        <v>0.5424192893929835</v>
      </c>
      <c r="O7" s="1488">
        <f>IAB!O7/IAB!O$13</f>
        <v>0.5459762816164199</v>
      </c>
      <c r="P7" s="1489">
        <f>IAB!P7/IAB!P$13</f>
        <v>0.544193092088797</v>
      </c>
      <c r="Q7" s="504">
        <f>IAB!Q7/IAB!Q$13</f>
        <v>0.5909665842237001</v>
      </c>
      <c r="R7" s="505">
        <f>IAB!R7/IAB!R$13</f>
        <v>0.5541383368335994</v>
      </c>
      <c r="S7" s="511">
        <f>IAB!S7/IAB!S$13</f>
        <v>0.556706434327099</v>
      </c>
      <c r="T7" s="506">
        <f>IAB!T7/IAB!T$13</f>
        <v>0.5215978363482673</v>
      </c>
      <c r="U7" s="507">
        <f>IAB!U7/IAB!U$13</f>
        <v>0.5714200046208204</v>
      </c>
      <c r="V7" s="508">
        <f>IAB!V7/IAB!V$13</f>
        <v>0.5381845518930989</v>
      </c>
      <c r="W7" s="508">
        <f>IAB!W7/IAB!W$13</f>
        <v>0.5528877400184042</v>
      </c>
    </row>
    <row r="8" spans="1:23" ht="16.5" customHeight="1">
      <c r="A8" s="879"/>
      <c r="B8" s="895" t="str">
        <f>IAB!B8</f>
        <v>米州</v>
      </c>
      <c r="C8" s="1116"/>
      <c r="D8" s="1117"/>
      <c r="E8" s="896"/>
      <c r="F8" s="897"/>
      <c r="G8" s="1794" t="s">
        <v>114</v>
      </c>
      <c r="H8" s="1794" t="s">
        <v>114</v>
      </c>
      <c r="I8" s="1795" t="s">
        <v>114</v>
      </c>
      <c r="J8" s="1490">
        <f>IAB!J8/IAB!J$13</f>
        <v>0.08988286969253294</v>
      </c>
      <c r="K8" s="1491">
        <f>IAB!K8/IAB!K$13</f>
        <v>0.09806432619415618</v>
      </c>
      <c r="L8" s="1492">
        <f>IAB!L8/IAB!L$13</f>
        <v>0.10405360640615884</v>
      </c>
      <c r="M8" s="1490">
        <f>IAB!M8/IAB!M$13</f>
        <v>0.1014704443442989</v>
      </c>
      <c r="N8" s="1493">
        <f>IAB!N8/IAB!N$13</f>
        <v>0.09391369418807682</v>
      </c>
      <c r="O8" s="1493">
        <f>IAB!O8/IAB!O$13</f>
        <v>0.10275209533537534</v>
      </c>
      <c r="P8" s="1494">
        <f>IAB!P8/IAB!P$13</f>
        <v>0.09832123257921042</v>
      </c>
      <c r="Q8" s="870">
        <f>IAB!Q8/IAB!Q$13</f>
        <v>0.11638953436157527</v>
      </c>
      <c r="R8" s="871">
        <f>IAB!R8/IAB!R$13</f>
        <v>0.09413124575215769</v>
      </c>
      <c r="S8" s="872">
        <f>IAB!S8/IAB!S$13</f>
        <v>0.08743647499022691</v>
      </c>
      <c r="T8" s="873">
        <f>IAB!T8/IAB!T$13</f>
        <v>0.07901460353159384</v>
      </c>
      <c r="U8" s="874">
        <f>IAB!U8/IAB!U$13</f>
        <v>0.10457595535741118</v>
      </c>
      <c r="V8" s="875">
        <f>IAB!V8/IAB!V$13</f>
        <v>0.08299343476614522</v>
      </c>
      <c r="W8" s="875">
        <f>IAB!W8/IAB!W$13</f>
        <v>0.09254142747957009</v>
      </c>
    </row>
    <row r="9" spans="1:23" ht="16.5" customHeight="1">
      <c r="A9" s="879" t="s">
        <v>48</v>
      </c>
      <c r="B9" s="889" t="str">
        <f>IAB!B9</f>
        <v>欧州他</v>
      </c>
      <c r="C9" s="1118"/>
      <c r="D9" s="1119"/>
      <c r="E9" s="890"/>
      <c r="F9" s="891"/>
      <c r="G9" s="1796" t="s">
        <v>114</v>
      </c>
      <c r="H9" s="1796" t="s">
        <v>114</v>
      </c>
      <c r="I9" s="1797" t="s">
        <v>114</v>
      </c>
      <c r="J9" s="1495">
        <f>IAB!J9/IAB!J$13</f>
        <v>0.2144948755490483</v>
      </c>
      <c r="K9" s="1496">
        <f>IAB!K9/IAB!K$13</f>
        <v>0.19113858835651723</v>
      </c>
      <c r="L9" s="1497">
        <f>IAB!L9/IAB!L$13</f>
        <v>0.2184828438511032</v>
      </c>
      <c r="M9" s="1495">
        <f>IAB!M9/IAB!M$13</f>
        <v>0.2106404636633672</v>
      </c>
      <c r="N9" s="1498">
        <f>IAB!N9/IAB!N$13</f>
        <v>0.20274235910378122</v>
      </c>
      <c r="O9" s="1498">
        <f>IAB!O9/IAB!O$13</f>
        <v>0.2145315065400085</v>
      </c>
      <c r="P9" s="1499">
        <f>IAB!P9/IAB!P$13</f>
        <v>0.20862137715896284</v>
      </c>
      <c r="Q9" s="858">
        <f>IAB!Q9/IAB!Q$13</f>
        <v>0.2860484821563456</v>
      </c>
      <c r="R9" s="859">
        <f>IAB!R9/IAB!R$13</f>
        <v>0.2504712544649657</v>
      </c>
      <c r="S9" s="860">
        <f>IAB!S9/IAB!S$13</f>
        <v>0.25146497707961796</v>
      </c>
      <c r="T9" s="861">
        <f>IAB!T9/IAB!T$13</f>
        <v>0.22726826093555053</v>
      </c>
      <c r="U9" s="862">
        <f>IAB!U9/IAB!U$13</f>
        <v>0.2671658808271751</v>
      </c>
      <c r="V9" s="863">
        <f>IAB!V9/IAB!V$13</f>
        <v>0.2386997640688476</v>
      </c>
      <c r="W9" s="863">
        <f>IAB!W9/IAB!W$13</f>
        <v>0.2512930232407166</v>
      </c>
    </row>
    <row r="10" spans="1:23" ht="16.5" customHeight="1">
      <c r="A10" s="878"/>
      <c r="B10" s="889" t="str">
        <f>IAB!B10</f>
        <v>アジア</v>
      </c>
      <c r="C10" s="1118"/>
      <c r="D10" s="1119"/>
      <c r="E10" s="890"/>
      <c r="F10" s="891"/>
      <c r="G10" s="1796" t="s">
        <v>114</v>
      </c>
      <c r="H10" s="1796" t="s">
        <v>114</v>
      </c>
      <c r="I10" s="1797" t="s">
        <v>114</v>
      </c>
      <c r="J10" s="1495">
        <f>IAB!J10/IAB!J$13</f>
        <v>0.09434846266471449</v>
      </c>
      <c r="K10" s="1496">
        <f>IAB!K10/IAB!K$13</f>
        <v>0.09120482814454993</v>
      </c>
      <c r="L10" s="1497">
        <f>IAB!L10/IAB!L$13</f>
        <v>0.09058609677701884</v>
      </c>
      <c r="M10" s="1495">
        <f>IAB!M10/IAB!M$13</f>
        <v>0.09125313762873045</v>
      </c>
      <c r="N10" s="1498">
        <f>IAB!N10/IAB!N$13</f>
        <v>0.09273252828195384</v>
      </c>
      <c r="O10" s="1498">
        <f>IAB!O10/IAB!O$13</f>
        <v>0.0909221814021323</v>
      </c>
      <c r="P10" s="1499">
        <f>IAB!P10/IAB!P$13</f>
        <v>0.09182974357676753</v>
      </c>
      <c r="Q10" s="858">
        <f>IAB!Q10/IAB!Q$13</f>
        <v>0.07084477644618717</v>
      </c>
      <c r="R10" s="859">
        <f>IAB!R10/IAB!R$13</f>
        <v>0.07751447825863443</v>
      </c>
      <c r="S10" s="860">
        <f>IAB!S10/IAB!S$13</f>
        <v>0.08489752440013329</v>
      </c>
      <c r="T10" s="861">
        <f>IAB!T10/IAB!T$13</f>
        <v>0.09168748148943943</v>
      </c>
      <c r="U10" s="862">
        <f>IAB!U10/IAB!U$13</f>
        <v>0.07438471838324273</v>
      </c>
      <c r="V10" s="863">
        <f>IAB!V10/IAB!V$13</f>
        <v>0.08847963232184126</v>
      </c>
      <c r="W10" s="863">
        <f>IAB!W10/IAB!W$13</f>
        <v>0.082244117104191</v>
      </c>
    </row>
    <row r="11" spans="1:23" ht="16.5" customHeight="1">
      <c r="A11" s="879"/>
      <c r="B11" s="889" t="str">
        <f>IAB!B11</f>
        <v>中華圏</v>
      </c>
      <c r="C11" s="1118"/>
      <c r="D11" s="1119"/>
      <c r="E11" s="890"/>
      <c r="F11" s="891"/>
      <c r="G11" s="1796" t="s">
        <v>114</v>
      </c>
      <c r="H11" s="1796" t="s">
        <v>114</v>
      </c>
      <c r="I11" s="1797" t="s">
        <v>114</v>
      </c>
      <c r="J11" s="1495">
        <f>IAB!J11/IAB!J$13</f>
        <v>0.15214482767203513</v>
      </c>
      <c r="K11" s="1496">
        <f>IAB!K11/IAB!K$13</f>
        <v>0.1487029442849783</v>
      </c>
      <c r="L11" s="1497">
        <f>IAB!L11/IAB!L$13</f>
        <v>0.13485902962172386</v>
      </c>
      <c r="M11" s="1495">
        <f>IAB!M11/IAB!M$13</f>
        <v>0.13532808106795202</v>
      </c>
      <c r="N11" s="1498">
        <f>IAB!N11/IAB!N$13</f>
        <v>0.15035014049271492</v>
      </c>
      <c r="O11" s="1498">
        <f>IAB!O11/IAB!O$13</f>
        <v>0.1350953584448537</v>
      </c>
      <c r="P11" s="1499">
        <f>IAB!P11/IAB!P$13</f>
        <v>0.14274287800215973</v>
      </c>
      <c r="Q11" s="858">
        <f>IAB!Q11/IAB!Q$13</f>
        <v>0.11570204234355659</v>
      </c>
      <c r="R11" s="859">
        <f>IAB!R11/IAB!R$13</f>
        <v>0.1307727089284709</v>
      </c>
      <c r="S11" s="860">
        <f>IAB!S11/IAB!S$13</f>
        <v>0.13189620757323606</v>
      </c>
      <c r="T11" s="861">
        <f>IAB!T11/IAB!T$13</f>
        <v>0.12121027497059833</v>
      </c>
      <c r="U11" s="862">
        <f>IAB!U11/IAB!U$13</f>
        <v>0.12370079343671</v>
      </c>
      <c r="V11" s="863">
        <f>IAB!V11/IAB!V$13</f>
        <v>0.12625873986566652</v>
      </c>
      <c r="W11" s="863">
        <f>IAB!W11/IAB!W$13</f>
        <v>0.12512711792365427</v>
      </c>
    </row>
    <row r="12" spans="1:23" ht="16.5" customHeight="1" thickBot="1">
      <c r="A12" s="879"/>
      <c r="B12" s="892" t="str">
        <f>IAB!B12</f>
        <v>直接輸出</v>
      </c>
      <c r="C12" s="1120"/>
      <c r="D12" s="1121"/>
      <c r="E12" s="893"/>
      <c r="F12" s="894"/>
      <c r="G12" s="1798" t="s">
        <v>114</v>
      </c>
      <c r="H12" s="1798" t="s">
        <v>114</v>
      </c>
      <c r="I12" s="1799" t="s">
        <v>114</v>
      </c>
      <c r="J12" s="1500">
        <f>IAB!J12/IAB!J$13</f>
        <v>0.002860703045387994</v>
      </c>
      <c r="K12" s="1501">
        <f>IAB!K12/IAB!K$13</f>
        <v>0.002502265282991094</v>
      </c>
      <c r="L12" s="1502">
        <f>IAB!L12/IAB!L$13</f>
        <v>0.002084414092124128</v>
      </c>
      <c r="M12" s="1500">
        <f>IAB!M12/IAB!M$13</f>
        <v>0.003256851664689405</v>
      </c>
      <c r="N12" s="1503">
        <f>IAB!N12/IAB!N$13</f>
        <v>0.002680567326456649</v>
      </c>
      <c r="O12" s="1503">
        <f>IAB!O12/IAB!O$13</f>
        <v>0.002675139894049822</v>
      </c>
      <c r="P12" s="1504">
        <f>IAB!P12/IAB!P$13</f>
        <v>0.002677860771696382</v>
      </c>
      <c r="Q12" s="864">
        <f>IAB!Q12/IAB!Q$13</f>
        <v>0.001981748916035514</v>
      </c>
      <c r="R12" s="865">
        <f>IAB!R12/IAB!R$13</f>
        <v>0.0012486494293704807</v>
      </c>
      <c r="S12" s="866">
        <f>IAB!S12/IAB!S$13</f>
        <v>0.0010112502838846643</v>
      </c>
      <c r="T12" s="867">
        <f>IAB!T12/IAB!T$13</f>
        <v>0.0024172154210852213</v>
      </c>
      <c r="U12" s="868">
        <f>IAB!U12/IAB!U$13</f>
        <v>0.0015926566162813801</v>
      </c>
      <c r="V12" s="869">
        <f>IAB!V12/IAB!V$13</f>
        <v>0.0017529808705982854</v>
      </c>
      <c r="W12" s="869">
        <f>IAB!W12/IAB!W$13</f>
        <v>0.0016820542702723458</v>
      </c>
    </row>
    <row r="13" spans="1:23" ht="16.5" customHeight="1" thickBot="1" thickTop="1">
      <c r="A13" s="877"/>
      <c r="B13" s="877" t="s">
        <v>11</v>
      </c>
      <c r="C13" s="1478">
        <f>EMC!C6/EMC!C$13</f>
        <v>0.23076923076923078</v>
      </c>
      <c r="D13" s="1122"/>
      <c r="E13" s="882"/>
      <c r="F13" s="899"/>
      <c r="G13" s="1800" t="s">
        <v>114</v>
      </c>
      <c r="H13" s="1800" t="s">
        <v>114</v>
      </c>
      <c r="I13" s="1801" t="s">
        <v>114</v>
      </c>
      <c r="J13" s="1505">
        <f>EMC!J6/EMC!J$13</f>
        <v>0.2844092012258606</v>
      </c>
      <c r="K13" s="1506">
        <f>EMC!K6/EMC!K$13</f>
        <v>0.3098917413485853</v>
      </c>
      <c r="L13" s="1482">
        <f>EMC!L6/EMC!L$13</f>
        <v>0.3315398028839391</v>
      </c>
      <c r="M13" s="1505">
        <f>EMC!M6/EMC!M$13</f>
        <v>0.30108904633110767</v>
      </c>
      <c r="N13" s="1507">
        <f>EMC!N6/EMC!N$13</f>
        <v>0.2972063516276478</v>
      </c>
      <c r="O13" s="1507">
        <f>EMC!O6/EMC!O$13</f>
        <v>0.3163816522578971</v>
      </c>
      <c r="P13" s="1508">
        <f>EMC!P6/EMC!P$13</f>
        <v>0.30689055559929473</v>
      </c>
      <c r="Q13" s="852">
        <f>EMC!Q6/EMC!Q$13</f>
        <v>0.31905603605645133</v>
      </c>
      <c r="R13" s="853">
        <f>EMC!R6/EMC!R$13</f>
        <v>0.3086167441001282</v>
      </c>
      <c r="S13" s="854">
        <f>EMC!S6/EMC!S$13</f>
        <v>0.32762267870890827</v>
      </c>
      <c r="T13" s="855">
        <f>EMC!T6/EMC!T$13</f>
        <v>0.308253358925144</v>
      </c>
      <c r="U13" s="856">
        <f>EMC!U6/EMC!U$13</f>
        <v>0.31362158257061157</v>
      </c>
      <c r="V13" s="857">
        <f>EMC!V6/EMC!V$13</f>
        <v>0.3182298985150274</v>
      </c>
      <c r="W13" s="857">
        <f>EMC!W6/EMC!W$13</f>
        <v>0.31534158309019633</v>
      </c>
    </row>
    <row r="14" spans="1:23" ht="16.5" customHeight="1">
      <c r="A14" s="878"/>
      <c r="B14" s="898" t="s">
        <v>12</v>
      </c>
      <c r="C14" s="1477">
        <f>EMC!C7/EMC!C$13</f>
        <v>0.7692307692307693</v>
      </c>
      <c r="D14" s="1115"/>
      <c r="E14" s="502"/>
      <c r="F14" s="503"/>
      <c r="G14" s="1792" t="s">
        <v>114</v>
      </c>
      <c r="H14" s="1792" t="s">
        <v>114</v>
      </c>
      <c r="I14" s="1793" t="s">
        <v>114</v>
      </c>
      <c r="J14" s="1485">
        <f>EMC!J7/EMC!J$13</f>
        <v>0.7155907987741394</v>
      </c>
      <c r="K14" s="1486">
        <f>EMC!K7/EMC!K$13</f>
        <v>0.6901082586514147</v>
      </c>
      <c r="L14" s="1487">
        <f>EMC!L7/EMC!L$13</f>
        <v>0.6684601971160609</v>
      </c>
      <c r="M14" s="1485">
        <f>EMC!M7/EMC!M$13</f>
        <v>0.6989109536688916</v>
      </c>
      <c r="N14" s="1488">
        <f>EMC!N7/EMC!N$13</f>
        <v>0.7027936483723521</v>
      </c>
      <c r="O14" s="1488">
        <f>EMC!O7/EMC!O$13</f>
        <v>0.6836183477421024</v>
      </c>
      <c r="P14" s="1489">
        <f>EMC!P7/EMC!P$13</f>
        <v>0.6931094444007052</v>
      </c>
      <c r="Q14" s="504">
        <f>EMC!Q7/EMC!Q$13</f>
        <v>0.6809439639435487</v>
      </c>
      <c r="R14" s="505">
        <f>EMC!R7/EMC!R$13</f>
        <v>0.6913832558998718</v>
      </c>
      <c r="S14" s="511">
        <f>EMC!S7/EMC!S$13</f>
        <v>0.6723773212910917</v>
      </c>
      <c r="T14" s="506">
        <f>EMC!T7/EMC!T$13</f>
        <v>0.6917466410748561</v>
      </c>
      <c r="U14" s="507">
        <f>EMC!U7/EMC!U$13</f>
        <v>0.6863784174293884</v>
      </c>
      <c r="V14" s="508">
        <f>EMC!V7/EMC!V$13</f>
        <v>0.6817701014849724</v>
      </c>
      <c r="W14" s="508">
        <f>EMC!W7/EMC!W$13</f>
        <v>0.6839279744298102</v>
      </c>
    </row>
    <row r="15" spans="1:23" ht="16.5" customHeight="1">
      <c r="A15" s="879"/>
      <c r="B15" s="895" t="str">
        <f>IAB!B8</f>
        <v>米州</v>
      </c>
      <c r="C15" s="1116"/>
      <c r="D15" s="1117"/>
      <c r="E15" s="896"/>
      <c r="F15" s="897"/>
      <c r="G15" s="1794" t="s">
        <v>114</v>
      </c>
      <c r="H15" s="1794" t="s">
        <v>114</v>
      </c>
      <c r="I15" s="1795" t="s">
        <v>114</v>
      </c>
      <c r="J15" s="1490">
        <f>EMC!J8/EMC!J$13</f>
        <v>0.16685533274150385</v>
      </c>
      <c r="K15" s="1491">
        <f>EMC!K8/EMC!K$13</f>
        <v>0.17525565525334674</v>
      </c>
      <c r="L15" s="1492">
        <f>EMC!L8/EMC!L$13</f>
        <v>0.1606873992248824</v>
      </c>
      <c r="M15" s="1490">
        <f>EMC!M8/EMC!M$13</f>
        <v>0.16975308094993757</v>
      </c>
      <c r="N15" s="1493">
        <f>EMC!N8/EMC!N$13</f>
        <v>0.17107391495857668</v>
      </c>
      <c r="O15" s="1493">
        <f>EMC!O8/EMC!O$13</f>
        <v>0.16520022533078632</v>
      </c>
      <c r="P15" s="1494">
        <f>EMC!P8/EMC!P$13</f>
        <v>0.16810749427404587</v>
      </c>
      <c r="Q15" s="870">
        <f>EMC!Q8/EMC!Q$13</f>
        <v>0.09058371889076418</v>
      </c>
      <c r="R15" s="871">
        <f>EMC!R8/EMC!R$13</f>
        <v>0.09876867021918853</v>
      </c>
      <c r="S15" s="872">
        <f>EMC!S8/EMC!S$13</f>
        <v>0.09656743756706382</v>
      </c>
      <c r="T15" s="873">
        <f>EMC!T8/EMC!T$13</f>
        <v>0.1234439265149438</v>
      </c>
      <c r="U15" s="874">
        <f>EMC!U8/EMC!U$13</f>
        <v>0.09484461488488784</v>
      </c>
      <c r="V15" s="875">
        <f>EMC!V8/EMC!V$13</f>
        <v>0.10960067548604889</v>
      </c>
      <c r="W15" s="875">
        <f>EMC!W8/EMC!W$13</f>
        <v>0.10269105723771327</v>
      </c>
    </row>
    <row r="16" spans="1:23" ht="16.5" customHeight="1">
      <c r="A16" s="879" t="s">
        <v>112</v>
      </c>
      <c r="B16" s="889" t="str">
        <f>IAB!B9</f>
        <v>欧州他</v>
      </c>
      <c r="C16" s="1118"/>
      <c r="D16" s="1119"/>
      <c r="E16" s="890"/>
      <c r="F16" s="891"/>
      <c r="G16" s="1796" t="s">
        <v>114</v>
      </c>
      <c r="H16" s="1796" t="s">
        <v>114</v>
      </c>
      <c r="I16" s="1797" t="s">
        <v>114</v>
      </c>
      <c r="J16" s="1495">
        <f>EMC!J9/EMC!J$13</f>
        <v>0.16325737408400515</v>
      </c>
      <c r="K16" s="1496">
        <f>EMC!K9/EMC!K$13</f>
        <v>0.14815988266330132</v>
      </c>
      <c r="L16" s="1497">
        <f>EMC!L9/EMC!L$13</f>
        <v>0.15884264962653025</v>
      </c>
      <c r="M16" s="1495">
        <f>EMC!M9/EMC!M$13</f>
        <v>0.16921433776169484</v>
      </c>
      <c r="N16" s="1498">
        <f>EMC!N9/EMC!N$13</f>
        <v>0.1556755212753778</v>
      </c>
      <c r="O16" s="1498">
        <f>EMC!O9/EMC!O$13</f>
        <v>0.16400559560215458</v>
      </c>
      <c r="P16" s="1499">
        <f>EMC!P9/EMC!P$13</f>
        <v>0.1598825029772567</v>
      </c>
      <c r="Q16" s="858">
        <f>EMC!Q9/EMC!Q$13</f>
        <v>0.17334561556502237</v>
      </c>
      <c r="R16" s="859">
        <f>EMC!R9/EMC!R$13</f>
        <v>0.16260371063303208</v>
      </c>
      <c r="S16" s="860">
        <f>EMC!S9/EMC!S$13</f>
        <v>0.15117807952760878</v>
      </c>
      <c r="T16" s="861">
        <f>EMC!T9/EMC!T$13</f>
        <v>0.17899643542637786</v>
      </c>
      <c r="U16" s="862">
        <f>EMC!U9/EMC!U$13</f>
        <v>0.16775362877641117</v>
      </c>
      <c r="V16" s="863">
        <f>EMC!V9/EMC!V$13</f>
        <v>0.1646680577627405</v>
      </c>
      <c r="W16" s="863">
        <f>EMC!W9/EMC!W$13</f>
        <v>0.16611289580988953</v>
      </c>
    </row>
    <row r="17" spans="1:23" ht="16.5" customHeight="1">
      <c r="A17" s="878"/>
      <c r="B17" s="889" t="str">
        <f>IAB!B10</f>
        <v>アジア</v>
      </c>
      <c r="C17" s="1118"/>
      <c r="D17" s="1119"/>
      <c r="E17" s="890"/>
      <c r="F17" s="891"/>
      <c r="G17" s="1796" t="s">
        <v>114</v>
      </c>
      <c r="H17" s="1796" t="s">
        <v>114</v>
      </c>
      <c r="I17" s="1797" t="s">
        <v>114</v>
      </c>
      <c r="J17" s="1495">
        <f>EMC!J10/EMC!J$13</f>
        <v>0.11543450692808443</v>
      </c>
      <c r="K17" s="1496">
        <f>EMC!K10/EMC!K$13</f>
        <v>0.10110141107181478</v>
      </c>
      <c r="L17" s="1497">
        <f>EMC!L10/EMC!L$13</f>
        <v>0.09869410351183863</v>
      </c>
      <c r="M17" s="1495">
        <f>EMC!M10/EMC!M$13</f>
        <v>0.09956953651795242</v>
      </c>
      <c r="N17" s="1498">
        <f>EMC!N10/EMC!N$13</f>
        <v>0.10823652813505412</v>
      </c>
      <c r="O17" s="1498">
        <f>EMC!O10/EMC!O$13</f>
        <v>0.09912988727788918</v>
      </c>
      <c r="P17" s="1499">
        <f>EMC!P10/EMC!P$13</f>
        <v>0.10363735291178819</v>
      </c>
      <c r="Q17" s="858">
        <f>EMC!Q10/EMC!Q$13</f>
        <v>0.10458345160047765</v>
      </c>
      <c r="R17" s="859">
        <f>EMC!R10/EMC!R$13</f>
        <v>0.10696844781874458</v>
      </c>
      <c r="S17" s="860">
        <f>EMC!S10/EMC!S$13</f>
        <v>0.10381631129574288</v>
      </c>
      <c r="T17" s="861">
        <f>EMC!T10/EMC!T$13</f>
        <v>0.1160954208938854</v>
      </c>
      <c r="U17" s="862">
        <f>EMC!U10/EMC!U$13</f>
        <v>0.1058250253648961</v>
      </c>
      <c r="V17" s="863">
        <f>EMC!V10/EMC!V$13</f>
        <v>0.10977083002533712</v>
      </c>
      <c r="W17" s="863">
        <f>EMC!W10/EMC!W$13</f>
        <v>0.10792318215894073</v>
      </c>
    </row>
    <row r="18" spans="1:23" ht="16.5" customHeight="1">
      <c r="A18" s="879"/>
      <c r="B18" s="889" t="str">
        <f>IAB!B11</f>
        <v>中華圏</v>
      </c>
      <c r="C18" s="1118"/>
      <c r="D18" s="1119"/>
      <c r="E18" s="890"/>
      <c r="F18" s="891"/>
      <c r="G18" s="1796" t="s">
        <v>114</v>
      </c>
      <c r="H18" s="1796" t="s">
        <v>114</v>
      </c>
      <c r="I18" s="1797" t="s">
        <v>114</v>
      </c>
      <c r="J18" s="1495">
        <f>EMC!J11/EMC!J$13</f>
        <v>0.24885880714366254</v>
      </c>
      <c r="K18" s="1496">
        <f>EMC!K11/EMC!K$13</f>
        <v>0.24668546160589788</v>
      </c>
      <c r="L18" s="1497">
        <f>EMC!L11/EMC!L$13</f>
        <v>0.23268117960267712</v>
      </c>
      <c r="M18" s="1495">
        <f>EMC!M11/EMC!M$13</f>
        <v>0.24517712730392024</v>
      </c>
      <c r="N18" s="1498">
        <f>EMC!N11/EMC!N$13</f>
        <v>0.24776736847279685</v>
      </c>
      <c r="O18" s="1498">
        <f>EMC!O11/EMC!O$13</f>
        <v>0.23890156552780034</v>
      </c>
      <c r="P18" s="1499">
        <f>EMC!P11/EMC!P$13</f>
        <v>0.24328982490008588</v>
      </c>
      <c r="Q18" s="858">
        <f>EMC!Q11/EMC!Q$13</f>
        <v>0.2776851278217072</v>
      </c>
      <c r="R18" s="859">
        <f>EMC!R11/EMC!R$13</f>
        <v>0.29297018470776615</v>
      </c>
      <c r="S18" s="860">
        <f>EMC!S11/EMC!S$13</f>
        <v>0.29601670973719746</v>
      </c>
      <c r="T18" s="861">
        <f>EMC!T11/EMC!T$13</f>
        <v>0.2524266520427749</v>
      </c>
      <c r="U18" s="862">
        <f>EMC!U11/EMC!U$13</f>
        <v>0.2856421742404912</v>
      </c>
      <c r="V18" s="863">
        <f>EMC!V11/EMC!V$13</f>
        <v>0.27487854716189164</v>
      </c>
      <c r="W18" s="863">
        <f>EMC!W11/EMC!W$13</f>
        <v>0.27991868328566977</v>
      </c>
    </row>
    <row r="19" spans="1:23" ht="16.5" customHeight="1" thickBot="1">
      <c r="A19" s="879"/>
      <c r="B19" s="892" t="str">
        <f>IAB!B12</f>
        <v>直接輸出</v>
      </c>
      <c r="C19" s="1120"/>
      <c r="D19" s="1121"/>
      <c r="E19" s="893"/>
      <c r="F19" s="894"/>
      <c r="G19" s="1798" t="s">
        <v>114</v>
      </c>
      <c r="H19" s="1798" t="s">
        <v>114</v>
      </c>
      <c r="I19" s="1799" t="s">
        <v>114</v>
      </c>
      <c r="J19" s="1500">
        <f>EMC!J12/EMC!J$13</f>
        <v>0.021184777876883564</v>
      </c>
      <c r="K19" s="1501">
        <f>EMC!K12/EMC!K$13</f>
        <v>0.018905848057054014</v>
      </c>
      <c r="L19" s="1502">
        <f>EMC!L12/EMC!L$13</f>
        <v>0.01755486515013234</v>
      </c>
      <c r="M19" s="1500">
        <f>EMC!M12/EMC!M$13</f>
        <v>0.015196871135386798</v>
      </c>
      <c r="N19" s="1503">
        <f>EMC!N12/EMC!N$13</f>
        <v>0.020040315530546703</v>
      </c>
      <c r="O19" s="1503">
        <f>EMC!O12/EMC!O$13</f>
        <v>0.01638107400347215</v>
      </c>
      <c r="P19" s="1504">
        <f>EMC!P12/EMC!P$13</f>
        <v>0.01819226933752856</v>
      </c>
      <c r="Q19" s="864">
        <f>EMC!Q12/EMC!Q$13</f>
        <v>0.03474605006557739</v>
      </c>
      <c r="R19" s="865">
        <f>EMC!R12/EMC!R$13</f>
        <v>0.030072242521140567</v>
      </c>
      <c r="S19" s="866">
        <f>EMC!S12/EMC!S$13</f>
        <v>0.02479878316347881</v>
      </c>
      <c r="T19" s="867">
        <f>EMC!T12/EMC!T$13</f>
        <v>0.020784206196874145</v>
      </c>
      <c r="U19" s="868">
        <f>EMC!U12/EMC!U$13</f>
        <v>0.03231297416270217</v>
      </c>
      <c r="V19" s="869">
        <f>EMC!V12/EMC!V$13</f>
        <v>0.02285199104895437</v>
      </c>
      <c r="W19" s="869">
        <f>EMC!W12/EMC!W$13</f>
        <v>0.027282155937597023</v>
      </c>
    </row>
    <row r="20" spans="1:23" ht="16.5" customHeight="1" thickBot="1" thickTop="1">
      <c r="A20" s="877"/>
      <c r="B20" s="881" t="s">
        <v>11</v>
      </c>
      <c r="C20" s="1479">
        <f>AEC!C6/AEC!C$13</f>
        <v>0.2903225806451613</v>
      </c>
      <c r="D20" s="1123"/>
      <c r="E20" s="509"/>
      <c r="F20" s="510"/>
      <c r="G20" s="1802" t="s">
        <v>114</v>
      </c>
      <c r="H20" s="1802" t="s">
        <v>114</v>
      </c>
      <c r="I20" s="1803" t="s">
        <v>114</v>
      </c>
      <c r="J20" s="1509">
        <f>AEC!J6/AEC!J$13</f>
        <v>0.3192931916883534</v>
      </c>
      <c r="K20" s="1510">
        <f>AEC!K6/AEC!K$13</f>
        <v>0.36981984004514556</v>
      </c>
      <c r="L20" s="1511">
        <f>AEC!L6/AEC!L$13</f>
        <v>0.3438518386802163</v>
      </c>
      <c r="M20" s="1509">
        <f>AEC!M6/AEC!M$13</f>
        <v>0.3147300424868932</v>
      </c>
      <c r="N20" s="1512">
        <f>AEC!N6/AEC!N$13</f>
        <v>0.3441873977475796</v>
      </c>
      <c r="O20" s="1512">
        <f>AEC!O6/AEC!O$13</f>
        <v>0.3294852991516924</v>
      </c>
      <c r="P20" s="1513">
        <f>AEC!P6/AEC!P$13</f>
        <v>0.3369215092829964</v>
      </c>
      <c r="Q20" s="900">
        <f>AEC!Q6/AEC!Q$13</f>
        <v>0.3022584055470763</v>
      </c>
      <c r="R20" s="901">
        <f>AEC!R6/AEC!R$13</f>
        <v>0.30385192250172005</v>
      </c>
      <c r="S20" s="902">
        <f>AEC!S6/AEC!S$13</f>
        <v>0.32419066320425594</v>
      </c>
      <c r="T20" s="480">
        <f>AEC!T6/AEC!T$13</f>
        <v>0.33333104308016137</v>
      </c>
      <c r="U20" s="903">
        <f>AEC!U6/AEC!U$13</f>
        <v>0.30315453012268034</v>
      </c>
      <c r="V20" s="904">
        <f>AEC!V6/AEC!V$13</f>
        <v>0.32893538368782027</v>
      </c>
      <c r="W20" s="904">
        <f>AEC!W6/AEC!W$13</f>
        <v>0.3180534617300313</v>
      </c>
    </row>
    <row r="21" spans="1:23" ht="16.5" customHeight="1">
      <c r="A21" s="878"/>
      <c r="B21" s="898" t="s">
        <v>12</v>
      </c>
      <c r="C21" s="1477">
        <f>AEC!C7/AEC!C$13</f>
        <v>0.7096774193548387</v>
      </c>
      <c r="D21" s="1115"/>
      <c r="E21" s="502"/>
      <c r="F21" s="503"/>
      <c r="G21" s="1792" t="s">
        <v>114</v>
      </c>
      <c r="H21" s="1792" t="s">
        <v>114</v>
      </c>
      <c r="I21" s="1793" t="s">
        <v>114</v>
      </c>
      <c r="J21" s="1485">
        <f>AEC!J7/AEC!J$13</f>
        <v>0.6807068083116466</v>
      </c>
      <c r="K21" s="1486">
        <f>AEC!K7/AEC!K$13</f>
        <v>0.6301801599548544</v>
      </c>
      <c r="L21" s="1487">
        <f>AEC!L7/AEC!L$13</f>
        <v>0.6561481613197838</v>
      </c>
      <c r="M21" s="1485">
        <f>AEC!M7/AEC!M$13</f>
        <v>0.685269957513107</v>
      </c>
      <c r="N21" s="1488">
        <f>AEC!N7/AEC!N$13</f>
        <v>0.6558126022524204</v>
      </c>
      <c r="O21" s="1488">
        <f>AEC!O7/AEC!O$13</f>
        <v>0.6705147008483078</v>
      </c>
      <c r="P21" s="1489">
        <f>AEC!P7/AEC!P$13</f>
        <v>0.6630784907170036</v>
      </c>
      <c r="Q21" s="504">
        <f>AEC!Q7/AEC!Q$13</f>
        <v>0.6977415944529237</v>
      </c>
      <c r="R21" s="505">
        <f>AEC!R7/AEC!R$13</f>
        <v>0.6961480774982799</v>
      </c>
      <c r="S21" s="511">
        <f>AEC!S7/AEC!S$13</f>
        <v>0.6758093367957442</v>
      </c>
      <c r="T21" s="506">
        <f>AEC!T7/AEC!T$13</f>
        <v>0.6666689569198385</v>
      </c>
      <c r="U21" s="507">
        <f>AEC!U7/AEC!U$13</f>
        <v>0.6968454698773195</v>
      </c>
      <c r="V21" s="508">
        <f>AEC!V7/AEC!V$13</f>
        <v>0.6710646163121797</v>
      </c>
      <c r="W21" s="508">
        <f>AEC!W7/AEC!W$13</f>
        <v>0.6819465382699686</v>
      </c>
    </row>
    <row r="22" spans="1:23" ht="16.5" customHeight="1">
      <c r="A22" s="879"/>
      <c r="B22" s="895" t="str">
        <f>IAB!B8</f>
        <v>米州</v>
      </c>
      <c r="C22" s="1116"/>
      <c r="D22" s="1117"/>
      <c r="E22" s="896"/>
      <c r="F22" s="897"/>
      <c r="G22" s="1794" t="s">
        <v>114</v>
      </c>
      <c r="H22" s="1794" t="s">
        <v>114</v>
      </c>
      <c r="I22" s="1795" t="s">
        <v>114</v>
      </c>
      <c r="J22" s="1490">
        <f>AEC!J8/AEC!J$13</f>
        <v>0.2908870192233627</v>
      </c>
      <c r="K22" s="1491">
        <f>AEC!K8/AEC!K$13</f>
        <v>0.2896072690982966</v>
      </c>
      <c r="L22" s="1492">
        <f>AEC!L8/AEC!L$13</f>
        <v>0.25598866652319224</v>
      </c>
      <c r="M22" s="1490">
        <f>AEC!M8/AEC!M$13</f>
        <v>0.2962600590406138</v>
      </c>
      <c r="N22" s="1493">
        <f>AEC!N8/AEC!N$13</f>
        <v>0.2902564932661935</v>
      </c>
      <c r="O22" s="1493">
        <f>AEC!O8/AEC!O$13</f>
        <v>0.27585559192262504</v>
      </c>
      <c r="P22" s="1494">
        <f>AEC!P8/AEC!P$13</f>
        <v>0.2831394587646628</v>
      </c>
      <c r="Q22" s="870">
        <f>AEC!Q8/AEC!Q$13</f>
        <v>0.3082574155686507</v>
      </c>
      <c r="R22" s="871">
        <f>AEC!R8/AEC!R$13</f>
        <v>0.33207746691944334</v>
      </c>
      <c r="S22" s="872">
        <f>AEC!S8/AEC!S$13</f>
        <v>0.3173989146082925</v>
      </c>
      <c r="T22" s="873">
        <f>AEC!T8/AEC!T$13</f>
        <v>0.3179445345061548</v>
      </c>
      <c r="U22" s="874">
        <f>AEC!U8/AEC!U$13</f>
        <v>0.3216527756527663</v>
      </c>
      <c r="V22" s="875">
        <f>AEC!V8/AEC!V$13</f>
        <v>0.31768214287022195</v>
      </c>
      <c r="W22" s="875">
        <f>AEC!W8/AEC!W$13</f>
        <v>0.31935811980998896</v>
      </c>
    </row>
    <row r="23" spans="1:23" ht="16.5" customHeight="1">
      <c r="A23" s="879" t="s">
        <v>49</v>
      </c>
      <c r="B23" s="889" t="str">
        <f>IAB!B9</f>
        <v>欧州他</v>
      </c>
      <c r="C23" s="1118"/>
      <c r="D23" s="1119"/>
      <c r="E23" s="890"/>
      <c r="F23" s="891"/>
      <c r="G23" s="1796" t="s">
        <v>114</v>
      </c>
      <c r="H23" s="1796" t="s">
        <v>114</v>
      </c>
      <c r="I23" s="1797" t="s">
        <v>114</v>
      </c>
      <c r="J23" s="1495">
        <f>AEC!J9/AEC!J$13</f>
        <v>0.029972139999481482</v>
      </c>
      <c r="K23" s="1496">
        <f>AEC!K9/AEC!K$13</f>
        <v>0.027670090995906973</v>
      </c>
      <c r="L23" s="1497">
        <f>AEC!L9/AEC!L$13</f>
        <v>0.02976502176940654</v>
      </c>
      <c r="M23" s="1495">
        <f>AEC!M9/AEC!M$13</f>
        <v>0.03407526147361644</v>
      </c>
      <c r="N23" s="1498">
        <f>AEC!N9/AEC!N$13</f>
        <v>0.0288379329203033</v>
      </c>
      <c r="O23" s="1498">
        <f>AEC!O9/AEC!O$13</f>
        <v>0.031891375126076954</v>
      </c>
      <c r="P23" s="1499">
        <f>AEC!P9/AEC!P$13</f>
        <v>0.030346967182011266</v>
      </c>
      <c r="Q23" s="858">
        <f>AEC!Q9/AEC!Q$13</f>
        <v>0.029873769172173503</v>
      </c>
      <c r="R23" s="859">
        <f>AEC!R9/AEC!R$13</f>
        <v>0.027006365996679795</v>
      </c>
      <c r="S23" s="860">
        <f>AEC!S9/AEC!S$13</f>
        <v>0.026108239708259297</v>
      </c>
      <c r="T23" s="861">
        <f>AEC!T9/AEC!T$13</f>
        <v>0.025101832142545417</v>
      </c>
      <c r="U23" s="862">
        <f>AEC!U9/AEC!U$13</f>
        <v>0.028261266433349783</v>
      </c>
      <c r="V23" s="863">
        <f>AEC!V9/AEC!V$13</f>
        <v>0.02558581912435728</v>
      </c>
      <c r="W23" s="863">
        <f>AEC!W9/AEC!W$13</f>
        <v>0.02671510713435551</v>
      </c>
    </row>
    <row r="24" spans="1:23" ht="16.5" customHeight="1">
      <c r="A24" s="878"/>
      <c r="B24" s="889" t="str">
        <f>IAB!B10</f>
        <v>アジア</v>
      </c>
      <c r="C24" s="1118"/>
      <c r="D24" s="1119"/>
      <c r="E24" s="890"/>
      <c r="F24" s="891"/>
      <c r="G24" s="1796" t="s">
        <v>114</v>
      </c>
      <c r="H24" s="1796" t="s">
        <v>114</v>
      </c>
      <c r="I24" s="1797" t="s">
        <v>114</v>
      </c>
      <c r="J24" s="1495">
        <f>AEC!J10/AEC!J$13</f>
        <v>0.17159975215752515</v>
      </c>
      <c r="K24" s="1496">
        <f>AEC!K10/AEC!K$13</f>
        <v>0.15154256376760067</v>
      </c>
      <c r="L24" s="1497">
        <f>AEC!L10/AEC!L$13</f>
        <v>0.1741822531888042</v>
      </c>
      <c r="M24" s="1495">
        <f>AEC!M10/AEC!M$13</f>
        <v>0.1756336334240116</v>
      </c>
      <c r="N24" s="1498">
        <f>AEC!N10/AEC!N$13</f>
        <v>0.16171768404127776</v>
      </c>
      <c r="O24" s="1498">
        <f>AEC!O10/AEC!O$13</f>
        <v>0.17489825680965249</v>
      </c>
      <c r="P24" s="1499">
        <f>AEC!P10/AEC!P$13</f>
        <v>0.16823162291944063</v>
      </c>
      <c r="Q24" s="858">
        <f>AEC!Q10/AEC!Q$13</f>
        <v>0.1973697375965662</v>
      </c>
      <c r="R24" s="859">
        <f>AEC!R10/AEC!R$13</f>
        <v>0.17938267834657373</v>
      </c>
      <c r="S24" s="860">
        <f>AEC!S10/AEC!S$13</f>
        <v>0.17133935870489408</v>
      </c>
      <c r="T24" s="861">
        <f>AEC!T10/AEC!T$13</f>
        <v>0.15770691713585072</v>
      </c>
      <c r="U24" s="862">
        <f>AEC!U10/AEC!U$13</f>
        <v>0.18725459838214323</v>
      </c>
      <c r="V24" s="863">
        <f>AEC!V10/AEC!V$13</f>
        <v>0.16426283391798238</v>
      </c>
      <c r="W24" s="863">
        <f>AEC!W10/AEC!W$13</f>
        <v>0.17396750044264575</v>
      </c>
    </row>
    <row r="25" spans="1:23" ht="16.5" customHeight="1">
      <c r="A25" s="879"/>
      <c r="B25" s="889" t="str">
        <f>IAB!B11</f>
        <v>中華圏</v>
      </c>
      <c r="C25" s="1118"/>
      <c r="D25" s="1119"/>
      <c r="E25" s="890"/>
      <c r="F25" s="891"/>
      <c r="G25" s="1796" t="s">
        <v>114</v>
      </c>
      <c r="H25" s="1796" t="s">
        <v>114</v>
      </c>
      <c r="I25" s="1797" t="s">
        <v>114</v>
      </c>
      <c r="J25" s="1495">
        <f>AEC!J11/AEC!J$13</f>
        <v>0.09472676345515134</v>
      </c>
      <c r="K25" s="1496">
        <f>AEC!K11/AEC!K$13</f>
        <v>0.098345504142079</v>
      </c>
      <c r="L25" s="1497">
        <f>AEC!L11/AEC!L$13</f>
        <v>0.12583779107925855</v>
      </c>
      <c r="M25" s="1495">
        <f>AEC!M11/AEC!M$13</f>
        <v>0.1132759049272935</v>
      </c>
      <c r="N25" s="1498">
        <f>AEC!N11/AEC!N$13</f>
        <v>0.09650969739723961</v>
      </c>
      <c r="O25" s="1498">
        <f>AEC!O11/AEC!O$13</f>
        <v>0.11964068590219534</v>
      </c>
      <c r="P25" s="1499">
        <f>AEC!P11/AEC!P$13</f>
        <v>0.1079412070865829</v>
      </c>
      <c r="Q25" s="858">
        <f>AEC!Q11/AEC!Q$13</f>
        <v>0.08694474741138482</v>
      </c>
      <c r="R25" s="859">
        <f>AEC!R11/AEC!R$13</f>
        <v>0.08266307100994785</v>
      </c>
      <c r="S25" s="860">
        <f>AEC!S11/AEC!S$13</f>
        <v>0.08891107583198739</v>
      </c>
      <c r="T25" s="861">
        <f>AEC!T11/AEC!T$13</f>
        <v>0.07664007578026304</v>
      </c>
      <c r="U25" s="862">
        <f>AEC!U11/AEC!U$13</f>
        <v>0.08453691896818542</v>
      </c>
      <c r="V25" s="863">
        <f>AEC!V11/AEC!V$13</f>
        <v>0.08254126778355898</v>
      </c>
      <c r="W25" s="863">
        <f>AEC!W11/AEC!W$13</f>
        <v>0.08338361849903095</v>
      </c>
    </row>
    <row r="26" spans="1:23" ht="16.5" customHeight="1" thickBot="1">
      <c r="A26" s="918"/>
      <c r="B26" s="892" t="str">
        <f>IAB!B12</f>
        <v>直接輸出</v>
      </c>
      <c r="C26" s="1120"/>
      <c r="D26" s="1121"/>
      <c r="E26" s="893"/>
      <c r="F26" s="894"/>
      <c r="G26" s="1798" t="s">
        <v>114</v>
      </c>
      <c r="H26" s="1798" t="s">
        <v>114</v>
      </c>
      <c r="I26" s="1799" t="s">
        <v>114</v>
      </c>
      <c r="J26" s="1500">
        <f>AEC!J12/AEC!J$13</f>
        <v>0.09352113347612596</v>
      </c>
      <c r="K26" s="1501">
        <f>AEC!K12/AEC!K$13</f>
        <v>0.06301473195097124</v>
      </c>
      <c r="L26" s="1502">
        <f>AEC!L12/AEC!L$13</f>
        <v>0.07037442875912225</v>
      </c>
      <c r="M26" s="1500">
        <f>AEC!M12/AEC!M$13</f>
        <v>0.06602509864757182</v>
      </c>
      <c r="N26" s="1503">
        <f>AEC!N12/AEC!N$13</f>
        <v>0.07849079462740623</v>
      </c>
      <c r="O26" s="1503">
        <f>AEC!O12/AEC!O$13</f>
        <v>0.06822879108775791</v>
      </c>
      <c r="P26" s="1504">
        <f>AEC!P12/AEC!P$13</f>
        <v>0.07341923476430606</v>
      </c>
      <c r="Q26" s="864">
        <f>AEC!Q12/AEC!Q$13</f>
        <v>0.07529592470414842</v>
      </c>
      <c r="R26" s="865">
        <f>AEC!R12/AEC!R$13</f>
        <v>0.07501849522563517</v>
      </c>
      <c r="S26" s="866">
        <f>AEC!S12/AEC!S$13</f>
        <v>0.07205174794231081</v>
      </c>
      <c r="T26" s="867">
        <f>AEC!T12/AEC!T$13</f>
        <v>0.08927559735502459</v>
      </c>
      <c r="U26" s="868">
        <f>AEC!U12/AEC!U$13</f>
        <v>0.07513991044087481</v>
      </c>
      <c r="V26" s="869">
        <f>AEC!V12/AEC!V$13</f>
        <v>0.08099255261605917</v>
      </c>
      <c r="W26" s="869">
        <f>AEC!W12/AEC!W$13</f>
        <v>0.07852219238394734</v>
      </c>
    </row>
    <row r="27" spans="1:23" ht="16.5" customHeight="1" thickBot="1" thickTop="1">
      <c r="A27" s="878"/>
      <c r="B27" s="881" t="s">
        <v>11</v>
      </c>
      <c r="C27" s="1479">
        <f>SSB!C6/SSB!C$13</f>
        <v>1</v>
      </c>
      <c r="D27" s="1123"/>
      <c r="E27" s="509"/>
      <c r="F27" s="510"/>
      <c r="G27" s="1802" t="s">
        <v>114</v>
      </c>
      <c r="H27" s="1802" t="s">
        <v>114</v>
      </c>
      <c r="I27" s="1803" t="s">
        <v>114</v>
      </c>
      <c r="J27" s="1509">
        <f>SSB!J6/SSB!J$13</f>
        <v>0.9967166142299855</v>
      </c>
      <c r="K27" s="1510">
        <f>SSB!K6/SSB!K$13</f>
        <v>0.9908024151685594</v>
      </c>
      <c r="L27" s="1511">
        <f>SSB!L6/SSB!L$13</f>
        <v>0.9577163831048553</v>
      </c>
      <c r="M27" s="1509">
        <f>SSB!M6/SSB!M$13</f>
        <v>0.9990938722940748</v>
      </c>
      <c r="N27" s="1512">
        <f>SSB!N6/SSB!N$13</f>
        <v>0.9930955746105856</v>
      </c>
      <c r="O27" s="1512">
        <f>SSB!O6/SSB!O$13</f>
        <v>0.9867455239200068</v>
      </c>
      <c r="P27" s="1513">
        <f>SSB!P6/SSB!P$13</f>
        <v>0.9889750729222107</v>
      </c>
      <c r="Q27" s="900">
        <f>SSB!Q6/SSB!Q$13</f>
        <v>0.9983906860085273</v>
      </c>
      <c r="R27" s="901">
        <f>SSB!R6/SSB!R$13</f>
        <v>0.9846941459327209</v>
      </c>
      <c r="S27" s="902">
        <f>SSB!S6/SSB!S$13</f>
        <v>0.9983762516561108</v>
      </c>
      <c r="T27" s="480">
        <f>SSB!T6/SSB!T$13</f>
        <v>0.9902706598334402</v>
      </c>
      <c r="U27" s="903">
        <f>SSB!U6/SSB!U$13</f>
        <v>0.9925112987618184</v>
      </c>
      <c r="V27" s="904">
        <f>SSB!V6/SSB!V$13</f>
        <v>0.9929525923325767</v>
      </c>
      <c r="W27" s="904">
        <f>SSB!W6/SSB!W$13</f>
        <v>0.9918938962763665</v>
      </c>
    </row>
    <row r="28" spans="1:23" ht="16.5" customHeight="1">
      <c r="A28" s="878"/>
      <c r="B28" s="898" t="s">
        <v>12</v>
      </c>
      <c r="C28" s="1477">
        <f>SSB!C7/SSB!C$13</f>
        <v>0</v>
      </c>
      <c r="D28" s="1115"/>
      <c r="E28" s="502"/>
      <c r="F28" s="503"/>
      <c r="G28" s="1792" t="s">
        <v>114</v>
      </c>
      <c r="H28" s="1792" t="s">
        <v>114</v>
      </c>
      <c r="I28" s="1793" t="s">
        <v>114</v>
      </c>
      <c r="J28" s="1485">
        <f>SSB!J7/SSB!J$13</f>
        <v>0.0032833857700145996</v>
      </c>
      <c r="K28" s="1486">
        <f>SSB!K7/SSB!K$13</f>
        <v>0.00919758483144063</v>
      </c>
      <c r="L28" s="1487">
        <f>SSB!L7/SSB!L$13</f>
        <v>0.042283616895144684</v>
      </c>
      <c r="M28" s="1485">
        <f>SSB!M7/SSB!M$13</f>
        <v>0.0009061277059252363</v>
      </c>
      <c r="N28" s="1488">
        <f>SSB!N7/SSB!N$13</f>
        <v>0.0069044253894143415</v>
      </c>
      <c r="O28" s="1488">
        <f>SSB!O7/SSB!O$13</f>
        <v>0.01325447607999313</v>
      </c>
      <c r="P28" s="1489">
        <f>SSB!P7/SSB!P$13</f>
        <v>0.01102492707778924</v>
      </c>
      <c r="Q28" s="504">
        <f>SSB!Q7/SSB!Q$13</f>
        <v>0.0016093139914726215</v>
      </c>
      <c r="R28" s="505">
        <f>SSB!R7/SSB!R$13</f>
        <v>0.015305854067279185</v>
      </c>
      <c r="S28" s="511">
        <f>SSB!S7/SSB!S$13</f>
        <v>0.0016237483438892042</v>
      </c>
      <c r="T28" s="506">
        <f>SSB!T7/SSB!T$13</f>
        <v>0.009729340166559899</v>
      </c>
      <c r="U28" s="507">
        <f>SSB!U7/SSB!U$13</f>
        <v>0.01001933779820151</v>
      </c>
      <c r="V28" s="508">
        <f>SSB!V7/SSB!V$13</f>
        <v>0.007047407667423335</v>
      </c>
      <c r="W28" s="508">
        <f>SSB!W7/SSB!W$13</f>
        <v>0.008106103723633604</v>
      </c>
    </row>
    <row r="29" spans="1:23" ht="16.5" customHeight="1">
      <c r="A29" s="879"/>
      <c r="B29" s="895" t="str">
        <f>IAB!B8</f>
        <v>米州</v>
      </c>
      <c r="C29" s="1116"/>
      <c r="D29" s="1117"/>
      <c r="E29" s="896"/>
      <c r="F29" s="897"/>
      <c r="G29" s="1794" t="s">
        <v>114</v>
      </c>
      <c r="H29" s="1794" t="s">
        <v>114</v>
      </c>
      <c r="I29" s="1795" t="s">
        <v>114</v>
      </c>
      <c r="J29" s="1490">
        <f>SSB!J8/SSB!J$13</f>
        <v>0</v>
      </c>
      <c r="K29" s="1491">
        <f>SSB!K8/SSB!K$13</f>
        <v>0</v>
      </c>
      <c r="L29" s="1492">
        <f>SSB!L8/SSB!L$13</f>
        <v>0</v>
      </c>
      <c r="M29" s="1490">
        <f>SSB!M8/SSB!M$13</f>
        <v>0</v>
      </c>
      <c r="N29" s="1493">
        <f>SSB!N8/SSB!N$13</f>
        <v>0</v>
      </c>
      <c r="O29" s="1493">
        <f>SSB!O8/SSB!O$13</f>
        <v>0</v>
      </c>
      <c r="P29" s="1494">
        <f>SSB!P8/SSB!P$13</f>
        <v>0</v>
      </c>
      <c r="Q29" s="870">
        <f>SSB!Q8/SSB!Q$13</f>
        <v>0</v>
      </c>
      <c r="R29" s="871">
        <f>SSB!R8/SSB!R$13</f>
        <v>0</v>
      </c>
      <c r="S29" s="872">
        <f>SSB!S8/SSB!S$13</f>
        <v>0</v>
      </c>
      <c r="T29" s="873">
        <f>SSB!T8/SSB!T$13</f>
        <v>0</v>
      </c>
      <c r="U29" s="874">
        <f>SSB!U8/SSB!U$13</f>
        <v>0</v>
      </c>
      <c r="V29" s="875">
        <f>SSB!V8/SSB!V$13</f>
        <v>0</v>
      </c>
      <c r="W29" s="875">
        <f>SSB!W8/SSB!W$13</f>
        <v>0</v>
      </c>
    </row>
    <row r="30" spans="1:23" ht="16.5" customHeight="1">
      <c r="A30" s="879" t="s">
        <v>50</v>
      </c>
      <c r="B30" s="889" t="str">
        <f>IAB!B9</f>
        <v>欧州他</v>
      </c>
      <c r="C30" s="1118"/>
      <c r="D30" s="1119"/>
      <c r="E30" s="890"/>
      <c r="F30" s="891"/>
      <c r="G30" s="1796" t="s">
        <v>114</v>
      </c>
      <c r="H30" s="1796" t="s">
        <v>114</v>
      </c>
      <c r="I30" s="1797" t="s">
        <v>114</v>
      </c>
      <c r="J30" s="1495">
        <f>SSB!J9/SSB!J$13</f>
        <v>0</v>
      </c>
      <c r="K30" s="1496">
        <f>SSB!K9/SSB!K$13</f>
        <v>0</v>
      </c>
      <c r="L30" s="1497">
        <f>SSB!L9/SSB!L$13</f>
        <v>0</v>
      </c>
      <c r="M30" s="1495">
        <f>SSB!M9/SSB!M$13</f>
        <v>0</v>
      </c>
      <c r="N30" s="1498">
        <f>SSB!N9/SSB!N$13</f>
        <v>0</v>
      </c>
      <c r="O30" s="1498">
        <f>SSB!O9/SSB!O$13</f>
        <v>0</v>
      </c>
      <c r="P30" s="1499">
        <f>SSB!P9/SSB!P$13</f>
        <v>0</v>
      </c>
      <c r="Q30" s="858">
        <f>SSB!Q9/SSB!Q$13</f>
        <v>0</v>
      </c>
      <c r="R30" s="859">
        <f>SSB!R9/SSB!R$13</f>
        <v>0</v>
      </c>
      <c r="S30" s="860">
        <f>SSB!S9/SSB!S$13</f>
        <v>0</v>
      </c>
      <c r="T30" s="861">
        <f>SSB!T9/SSB!T$13</f>
        <v>0</v>
      </c>
      <c r="U30" s="862">
        <f>SSB!U9/SSB!U$13</f>
        <v>0</v>
      </c>
      <c r="V30" s="863">
        <f>SSB!V9/SSB!V$13</f>
        <v>0</v>
      </c>
      <c r="W30" s="863">
        <f>SSB!W9/SSB!W$13</f>
        <v>0</v>
      </c>
    </row>
    <row r="31" spans="1:23" ht="16.5" customHeight="1">
      <c r="A31" s="878"/>
      <c r="B31" s="889" t="str">
        <f>IAB!B10</f>
        <v>アジア</v>
      </c>
      <c r="C31" s="1118"/>
      <c r="D31" s="1119"/>
      <c r="E31" s="890"/>
      <c r="F31" s="891"/>
      <c r="G31" s="1796" t="s">
        <v>114</v>
      </c>
      <c r="H31" s="1796" t="s">
        <v>114</v>
      </c>
      <c r="I31" s="1797" t="s">
        <v>114</v>
      </c>
      <c r="J31" s="1495">
        <f>SSB!J10/SSB!J$13</f>
        <v>0</v>
      </c>
      <c r="K31" s="1496">
        <f>SSB!K10/SSB!K$13</f>
        <v>0</v>
      </c>
      <c r="L31" s="1497">
        <f>SSB!L10/SSB!L$13</f>
        <v>0</v>
      </c>
      <c r="M31" s="1495">
        <f>SSB!M10/SSB!M$13</f>
        <v>0</v>
      </c>
      <c r="N31" s="1498">
        <f>SSB!N10/SSB!N$13</f>
        <v>0</v>
      </c>
      <c r="O31" s="1498">
        <f>SSB!O10/SSB!O$13</f>
        <v>0</v>
      </c>
      <c r="P31" s="1499">
        <f>SSB!P10/SSB!P$13</f>
        <v>0</v>
      </c>
      <c r="Q31" s="858">
        <f>SSB!Q10/SSB!Q$13</f>
        <v>0</v>
      </c>
      <c r="R31" s="859">
        <f>SSB!R10/SSB!R$13</f>
        <v>0</v>
      </c>
      <c r="S31" s="860">
        <f>SSB!S10/SSB!S$13</f>
        <v>0</v>
      </c>
      <c r="T31" s="861">
        <f>SSB!T10/SSB!T$13</f>
        <v>0</v>
      </c>
      <c r="U31" s="862">
        <f>SSB!U10/SSB!U$13</f>
        <v>0</v>
      </c>
      <c r="V31" s="863">
        <f>SSB!V10/SSB!V$13</f>
        <v>0</v>
      </c>
      <c r="W31" s="863">
        <f>SSB!W10/SSB!W$13</f>
        <v>0</v>
      </c>
    </row>
    <row r="32" spans="1:23" ht="16.5" customHeight="1">
      <c r="A32" s="879"/>
      <c r="B32" s="889" t="str">
        <f>IAB!B11</f>
        <v>中華圏</v>
      </c>
      <c r="C32" s="1118"/>
      <c r="D32" s="1119"/>
      <c r="E32" s="890"/>
      <c r="F32" s="891"/>
      <c r="G32" s="1796" t="s">
        <v>114</v>
      </c>
      <c r="H32" s="1796" t="s">
        <v>114</v>
      </c>
      <c r="I32" s="1797" t="s">
        <v>114</v>
      </c>
      <c r="J32" s="1495">
        <f>SSB!J11/SSB!J$13</f>
        <v>0</v>
      </c>
      <c r="K32" s="1496">
        <f>SSB!K11/SSB!K$13</f>
        <v>0</v>
      </c>
      <c r="L32" s="1497">
        <f>SSB!L11/SSB!L$13</f>
        <v>0</v>
      </c>
      <c r="M32" s="1495">
        <f>SSB!M11/SSB!M$13</f>
        <v>0</v>
      </c>
      <c r="N32" s="1498">
        <f>SSB!N11/SSB!N$13</f>
        <v>0</v>
      </c>
      <c r="O32" s="1498">
        <f>SSB!O11/SSB!O$13</f>
        <v>0</v>
      </c>
      <c r="P32" s="1499">
        <f>SSB!P11/SSB!P$13</f>
        <v>0</v>
      </c>
      <c r="Q32" s="858">
        <f>SSB!Q11/SSB!Q$13</f>
        <v>0</v>
      </c>
      <c r="R32" s="859">
        <f>SSB!R11/SSB!R$13</f>
        <v>0</v>
      </c>
      <c r="S32" s="860">
        <f>SSB!S11/SSB!S$13</f>
        <v>0</v>
      </c>
      <c r="T32" s="861">
        <f>SSB!T11/SSB!T$13</f>
        <v>0</v>
      </c>
      <c r="U32" s="862">
        <f>SSB!U11/SSB!U$13</f>
        <v>0</v>
      </c>
      <c r="V32" s="863">
        <f>SSB!V11/SSB!V$13</f>
        <v>0</v>
      </c>
      <c r="W32" s="863">
        <f>SSB!W11/SSB!W$13</f>
        <v>0</v>
      </c>
    </row>
    <row r="33" spans="1:23" ht="16.5" customHeight="1" thickBot="1">
      <c r="A33" s="879"/>
      <c r="B33" s="892" t="str">
        <f>IAB!B12</f>
        <v>直接輸出</v>
      </c>
      <c r="C33" s="1120"/>
      <c r="D33" s="1121"/>
      <c r="E33" s="893"/>
      <c r="F33" s="894"/>
      <c r="G33" s="1798" t="s">
        <v>114</v>
      </c>
      <c r="H33" s="1798" t="s">
        <v>114</v>
      </c>
      <c r="I33" s="1799" t="s">
        <v>114</v>
      </c>
      <c r="J33" s="1500">
        <f>SSB!J12/SSB!J$13</f>
        <v>0.0032833857700145996</v>
      </c>
      <c r="K33" s="1501">
        <f>SSB!K12/SSB!K$13</f>
        <v>0.00919758483144063</v>
      </c>
      <c r="L33" s="1502">
        <f>SSB!L12/SSB!L$13</f>
        <v>0.042283616895144684</v>
      </c>
      <c r="M33" s="1500">
        <f>SSB!M12/SSB!M$13</f>
        <v>0.0009061277059252363</v>
      </c>
      <c r="N33" s="1503">
        <f>SSB!N12/SSB!N$13</f>
        <v>0.0069044253894143415</v>
      </c>
      <c r="O33" s="1503">
        <f>SSB!O12/SSB!O$13</f>
        <v>0.01325447607999313</v>
      </c>
      <c r="P33" s="1504">
        <f>SSB!P12/SSB!P$13</f>
        <v>0.01102492707778924</v>
      </c>
      <c r="Q33" s="864">
        <f>SSB!Q12/SSB!Q$13</f>
        <v>0.0016093139914726215</v>
      </c>
      <c r="R33" s="865">
        <f>SSB!R12/SSB!R$13</f>
        <v>0.015305854067279185</v>
      </c>
      <c r="S33" s="866">
        <f>SSB!S12/SSB!S$13</f>
        <v>0.0016237483438892042</v>
      </c>
      <c r="T33" s="867">
        <f>SSB!T12/SSB!T$13</f>
        <v>0.009729340166559899</v>
      </c>
      <c r="U33" s="868">
        <f>SSB!U12/SSB!U$13</f>
        <v>0.01001933779820151</v>
      </c>
      <c r="V33" s="869">
        <f>SSB!V12/SSB!V$13</f>
        <v>0.007047407667423335</v>
      </c>
      <c r="W33" s="869">
        <f>SSB!W12/SSB!W$13</f>
        <v>0.008106103723633604</v>
      </c>
    </row>
    <row r="34" spans="1:23" ht="16.5" customHeight="1" thickBot="1" thickTop="1">
      <c r="A34" s="877"/>
      <c r="B34" s="881" t="s">
        <v>11</v>
      </c>
      <c r="C34" s="1479">
        <f>HCB!C6/HCB!C$13</f>
        <v>0.37037037037037035</v>
      </c>
      <c r="D34" s="1123"/>
      <c r="E34" s="509"/>
      <c r="F34" s="510"/>
      <c r="G34" s="1802" t="s">
        <v>114</v>
      </c>
      <c r="H34" s="1802" t="s">
        <v>114</v>
      </c>
      <c r="I34" s="1803" t="s">
        <v>114</v>
      </c>
      <c r="J34" s="1509">
        <f>HCB!J6/HCB!J$13</f>
        <v>0.41775224276853185</v>
      </c>
      <c r="K34" s="1510">
        <f>HCB!K6/HCB!K$13</f>
        <v>0.4571556361059676</v>
      </c>
      <c r="L34" s="1511">
        <f>HCB!L6/HCB!L$13</f>
        <v>0.4659055063757388</v>
      </c>
      <c r="M34" s="1509">
        <f>HCB!M6/HCB!M$13</f>
        <v>0.43262167910530014</v>
      </c>
      <c r="N34" s="1512">
        <f>HCB!N6/HCB!N$13</f>
        <v>0.4370775017452213</v>
      </c>
      <c r="O34" s="1512">
        <f>HCB!O6/HCB!O$13</f>
        <v>0.4503539558814158</v>
      </c>
      <c r="P34" s="1513">
        <f>HCB!P6/HCB!P$13</f>
        <v>0.44397621183443475</v>
      </c>
      <c r="Q34" s="900">
        <f>HCB!Q6/HCB!Q$13</f>
        <v>0.4767910892924168</v>
      </c>
      <c r="R34" s="901">
        <f>HCB!R6/HCB!R$13</f>
        <v>0.4980910355632613</v>
      </c>
      <c r="S34" s="902">
        <f>HCB!S6/HCB!S$13</f>
        <v>0.4519729872064362</v>
      </c>
      <c r="T34" s="480">
        <f>HCB!T6/HCB!T$13</f>
        <v>0.4445617740232312</v>
      </c>
      <c r="U34" s="903">
        <f>HCB!U6/HCB!U$13</f>
        <v>0.4878784604876051</v>
      </c>
      <c r="V34" s="904">
        <f>HCB!V6/HCB!V$13</f>
        <v>0.4484271577275053</v>
      </c>
      <c r="W34" s="904">
        <f>HCB!W6/HCB!W$13</f>
        <v>0.4669265613409302</v>
      </c>
    </row>
    <row r="35" spans="1:23" ht="16.5" customHeight="1">
      <c r="A35" s="878"/>
      <c r="B35" s="988" t="s">
        <v>12</v>
      </c>
      <c r="C35" s="1476">
        <f>HCB!C7/HCB!C$13</f>
        <v>0.6296296296296297</v>
      </c>
      <c r="D35" s="1114"/>
      <c r="E35" s="989"/>
      <c r="F35" s="883"/>
      <c r="G35" s="1790" t="s">
        <v>114</v>
      </c>
      <c r="H35" s="1790" t="s">
        <v>114</v>
      </c>
      <c r="I35" s="1791" t="s">
        <v>114</v>
      </c>
      <c r="J35" s="1480">
        <f>HCB!J7/HCB!J$13</f>
        <v>0.5822477572314682</v>
      </c>
      <c r="K35" s="1481">
        <f>HCB!K7/HCB!K$13</f>
        <v>0.5428443638940325</v>
      </c>
      <c r="L35" s="1514">
        <f>HCB!L7/HCB!L$13</f>
        <v>0.5340944936242613</v>
      </c>
      <c r="M35" s="1480">
        <f>HCB!M7/HCB!M$13</f>
        <v>0.5673783208947004</v>
      </c>
      <c r="N35" s="1483">
        <f>HCB!N7/HCB!N$13</f>
        <v>0.5629224982547788</v>
      </c>
      <c r="O35" s="1483">
        <f>HCB!O7/HCB!O$13</f>
        <v>0.5496460441185844</v>
      </c>
      <c r="P35" s="1484">
        <f>HCB!P7/HCB!P$13</f>
        <v>0.5560237881655652</v>
      </c>
      <c r="Q35" s="884">
        <f>HCB!Q7/HCB!Q$13</f>
        <v>0.5232089107075832</v>
      </c>
      <c r="R35" s="885">
        <f>HCB!R7/HCB!R$13</f>
        <v>0.5019089644367388</v>
      </c>
      <c r="S35" s="990">
        <f>HCB!S7/HCB!S$13</f>
        <v>0.5480270127935639</v>
      </c>
      <c r="T35" s="886">
        <f>HCB!T7/HCB!T$13</f>
        <v>0.5554382259767687</v>
      </c>
      <c r="U35" s="887">
        <f>HCB!U7/HCB!U$13</f>
        <v>0.5121215395123951</v>
      </c>
      <c r="V35" s="888">
        <f>HCB!V7/HCB!V$13</f>
        <v>0.5515728422724946</v>
      </c>
      <c r="W35" s="888">
        <f>HCB!W7/HCB!W$13</f>
        <v>0.5330734386590698</v>
      </c>
    </row>
    <row r="36" spans="1:23" ht="16.5" customHeight="1">
      <c r="A36" s="879"/>
      <c r="B36" s="991" t="str">
        <f>IAB!B8</f>
        <v>米州</v>
      </c>
      <c r="C36" s="1124"/>
      <c r="D36" s="1125"/>
      <c r="E36" s="992"/>
      <c r="F36" s="993"/>
      <c r="G36" s="1804" t="s">
        <v>114</v>
      </c>
      <c r="H36" s="1804" t="s">
        <v>114</v>
      </c>
      <c r="I36" s="1805" t="s">
        <v>114</v>
      </c>
      <c r="J36" s="1515">
        <f>HCB!J8/HCB!J$13</f>
        <v>0.1749910225124549</v>
      </c>
      <c r="K36" s="1516">
        <f>HCB!K8/HCB!K$13</f>
        <v>0.171937344616359</v>
      </c>
      <c r="L36" s="1517">
        <f>HCB!L8/HCB!L$13</f>
        <v>0.15204851084764492</v>
      </c>
      <c r="M36" s="1515">
        <f>HCB!M8/HCB!M$13</f>
        <v>0.17500004738792058</v>
      </c>
      <c r="N36" s="1518">
        <f>HCB!N8/HCB!N$13</f>
        <v>0.1734933566726609</v>
      </c>
      <c r="O36" s="1518">
        <f>HCB!O8/HCB!O$13</f>
        <v>0.16277239715219283</v>
      </c>
      <c r="P36" s="1519">
        <f>HCB!P8/HCB!P$13</f>
        <v>0.16792253250144865</v>
      </c>
      <c r="Q36" s="994">
        <f>HCB!Q8/HCB!Q$13</f>
        <v>0.17556159465440727</v>
      </c>
      <c r="R36" s="995">
        <f>HCB!R8/HCB!R$13</f>
        <v>0.16552818038557554</v>
      </c>
      <c r="S36" s="996">
        <f>HCB!S8/HCB!S$13</f>
        <v>0.15910149335385423</v>
      </c>
      <c r="T36" s="997">
        <f>HCB!T8/HCB!T$13</f>
        <v>0.18013541213739984</v>
      </c>
      <c r="U36" s="998">
        <f>HCB!U8/HCB!U$13</f>
        <v>0.17033884963246762</v>
      </c>
      <c r="V36" s="999">
        <f>HCB!V8/HCB!V$13</f>
        <v>0.16916498598811688</v>
      </c>
      <c r="W36" s="999">
        <f>HCB!W8/HCB!W$13</f>
        <v>0.16971543111475876</v>
      </c>
    </row>
    <row r="37" spans="1:23" ht="16.5" customHeight="1">
      <c r="A37" s="879" t="s">
        <v>51</v>
      </c>
      <c r="B37" s="895" t="str">
        <f>IAB!B9</f>
        <v>欧州他</v>
      </c>
      <c r="C37" s="1116"/>
      <c r="D37" s="1117"/>
      <c r="E37" s="896"/>
      <c r="F37" s="897"/>
      <c r="G37" s="1794" t="s">
        <v>114</v>
      </c>
      <c r="H37" s="1794" t="s">
        <v>114</v>
      </c>
      <c r="I37" s="1795" t="s">
        <v>114</v>
      </c>
      <c r="J37" s="1490">
        <f>HCB!J9/HCB!J$13</f>
        <v>0.20490862512913954</v>
      </c>
      <c r="K37" s="1491">
        <f>HCB!K9/HCB!K$13</f>
        <v>0.17781793783613675</v>
      </c>
      <c r="L37" s="1492">
        <f>HCB!L9/HCB!L$13</f>
        <v>0.20960292365282715</v>
      </c>
      <c r="M37" s="1490">
        <f>HCB!M9/HCB!M$13</f>
        <v>0.2137908187615629</v>
      </c>
      <c r="N37" s="1493">
        <f>HCB!N9/HCB!N$13</f>
        <v>0.19162209055810814</v>
      </c>
      <c r="O37" s="1493">
        <f>HCB!O9/HCB!O$13</f>
        <v>0.21155967765588246</v>
      </c>
      <c r="P37" s="1494">
        <f>HCB!P9/HCB!P$13</f>
        <v>0.2019820580505589</v>
      </c>
      <c r="Q37" s="870">
        <f>HCB!Q9/HCB!Q$13</f>
        <v>0.17671402643288558</v>
      </c>
      <c r="R37" s="871">
        <f>HCB!R9/HCB!R$13</f>
        <v>0.17472097344122012</v>
      </c>
      <c r="S37" s="872">
        <f>HCB!S9/HCB!S$13</f>
        <v>0.2196954521211126</v>
      </c>
      <c r="T37" s="873">
        <f>HCB!T9/HCB!T$13</f>
        <v>0.22355425802844897</v>
      </c>
      <c r="U37" s="874">
        <f>HCB!U9/HCB!U$13</f>
        <v>0.17567657225111039</v>
      </c>
      <c r="V37" s="875">
        <f>HCB!V9/HCB!V$13</f>
        <v>0.22154166371987125</v>
      </c>
      <c r="W37" s="875">
        <f>HCB!W9/HCB!W$13</f>
        <v>0.20003472277024573</v>
      </c>
    </row>
    <row r="38" spans="1:23" ht="16.5" customHeight="1">
      <c r="A38" s="878"/>
      <c r="B38" s="889" t="str">
        <f>IAB!B10</f>
        <v>アジア</v>
      </c>
      <c r="C38" s="1118"/>
      <c r="D38" s="1119"/>
      <c r="E38" s="890"/>
      <c r="F38" s="891"/>
      <c r="G38" s="1796" t="s">
        <v>114</v>
      </c>
      <c r="H38" s="1796" t="s">
        <v>114</v>
      </c>
      <c r="I38" s="1797" t="s">
        <v>114</v>
      </c>
      <c r="J38" s="1495">
        <f>HCB!J10/HCB!J$13</f>
        <v>0.039957518810121585</v>
      </c>
      <c r="K38" s="1496">
        <f>HCB!K10/HCB!K$13</f>
        <v>0.03780381355571412</v>
      </c>
      <c r="L38" s="1497">
        <f>HCB!L10/HCB!L$13</f>
        <v>0.03956121128637783</v>
      </c>
      <c r="M38" s="1495">
        <f>HCB!M10/HCB!M$13</f>
        <v>0.04755436070323928</v>
      </c>
      <c r="N38" s="1498">
        <f>HCB!N10/HCB!N$13</f>
        <v>0.03890124146252222</v>
      </c>
      <c r="O38" s="1498">
        <f>HCB!O10/HCB!O$13</f>
        <v>0.043295934031901524</v>
      </c>
      <c r="P38" s="1499">
        <f>HCB!P10/HCB!P$13</f>
        <v>0.04118481128141806</v>
      </c>
      <c r="Q38" s="858">
        <f>HCB!Q10/HCB!Q$13</f>
        <v>0.03842731155590995</v>
      </c>
      <c r="R38" s="859">
        <f>HCB!R10/HCB!R$13</f>
        <v>0.03598684068865689</v>
      </c>
      <c r="S38" s="860">
        <f>HCB!S10/HCB!S$13</f>
        <v>0.03516047981867318</v>
      </c>
      <c r="T38" s="861">
        <f>HCB!T10/HCB!T$13</f>
        <v>0.03503323187775638</v>
      </c>
      <c r="U38" s="862">
        <f>HCB!U10/HCB!U$13</f>
        <v>0.037156960633320295</v>
      </c>
      <c r="V38" s="863">
        <f>HCB!V10/HCB!V$13</f>
        <v>0.03509959916541407</v>
      </c>
      <c r="W38" s="863">
        <f>HCB!W10/HCB!W$13</f>
        <v>0.03606433182341893</v>
      </c>
    </row>
    <row r="39" spans="1:23" ht="16.5" customHeight="1">
      <c r="A39" s="879"/>
      <c r="B39" s="889" t="str">
        <f>IAB!B11</f>
        <v>中華圏</v>
      </c>
      <c r="C39" s="1118"/>
      <c r="D39" s="1119"/>
      <c r="E39" s="890"/>
      <c r="F39" s="891"/>
      <c r="G39" s="1796" t="s">
        <v>114</v>
      </c>
      <c r="H39" s="1796" t="s">
        <v>114</v>
      </c>
      <c r="I39" s="1797" t="s">
        <v>114</v>
      </c>
      <c r="J39" s="1495">
        <f>HCB!J11/HCB!J$13</f>
        <v>0.14904895718041983</v>
      </c>
      <c r="K39" s="1496">
        <f>HCB!K11/HCB!K$13</f>
        <v>0.1420443290824888</v>
      </c>
      <c r="L39" s="1497">
        <f>HCB!L11/HCB!L$13</f>
        <v>0.12011355715864114</v>
      </c>
      <c r="M39" s="1495">
        <f>HCB!M11/HCB!M$13</f>
        <v>0.11684785772795939</v>
      </c>
      <c r="N39" s="1498">
        <f>HCB!N11/HCB!N$13</f>
        <v>0.14561356137913214</v>
      </c>
      <c r="O39" s="1498">
        <f>HCB!O11/HCB!O$13</f>
        <v>0.11858769028092675</v>
      </c>
      <c r="P39" s="1499">
        <f>HCB!P11/HCB!P$13</f>
        <v>0.13157038029310048</v>
      </c>
      <c r="Q39" s="858">
        <f>HCB!Q11/HCB!Q$13</f>
        <v>0.1253322471537903</v>
      </c>
      <c r="R39" s="859">
        <f>HCB!R11/HCB!R$13</f>
        <v>0.115402620363256</v>
      </c>
      <c r="S39" s="860">
        <f>HCB!S11/HCB!S$13</f>
        <v>0.12045251557193352</v>
      </c>
      <c r="T39" s="861">
        <f>HCB!T11/HCB!T$13</f>
        <v>0.10572085222684638</v>
      </c>
      <c r="U39" s="862">
        <f>HCB!U11/HCB!U$13</f>
        <v>0.12016352716471522</v>
      </c>
      <c r="V39" s="863">
        <f>HCB!V11/HCB!V$13</f>
        <v>0.11340428137984866</v>
      </c>
      <c r="W39" s="863">
        <f>HCB!W11/HCB!W$13</f>
        <v>0.11657380956138827</v>
      </c>
    </row>
    <row r="40" spans="1:23" ht="16.5" customHeight="1" thickBot="1">
      <c r="A40" s="918"/>
      <c r="B40" s="892" t="str">
        <f>IAB!B12</f>
        <v>直接輸出</v>
      </c>
      <c r="C40" s="1120"/>
      <c r="D40" s="1121"/>
      <c r="E40" s="893"/>
      <c r="F40" s="894"/>
      <c r="G40" s="1798" t="s">
        <v>114</v>
      </c>
      <c r="H40" s="1798" t="s">
        <v>114</v>
      </c>
      <c r="I40" s="1799" t="s">
        <v>114</v>
      </c>
      <c r="J40" s="1500">
        <f>HCB!J12/HCB!J$13</f>
        <v>0.013341633599332334</v>
      </c>
      <c r="K40" s="1501">
        <f>HCB!K12/HCB!K$13</f>
        <v>0.013240938803333773</v>
      </c>
      <c r="L40" s="1502">
        <f>HCB!L12/HCB!L$13</f>
        <v>0.012768290678770158</v>
      </c>
      <c r="M40" s="1500">
        <f>HCB!M12/HCB!M$13</f>
        <v>0.014185236314018489</v>
      </c>
      <c r="N40" s="1503">
        <f>HCB!N12/HCB!N$13</f>
        <v>0.013292248182355358</v>
      </c>
      <c r="O40" s="1503">
        <f>HCB!O12/HCB!O$13</f>
        <v>0.013430344997680959</v>
      </c>
      <c r="P40" s="1504">
        <f>HCB!P12/HCB!P$13</f>
        <v>0.013364006039039223</v>
      </c>
      <c r="Q40" s="864">
        <f>HCB!Q12/HCB!Q$13</f>
        <v>0.007173730910590167</v>
      </c>
      <c r="R40" s="865">
        <f>HCB!R12/HCB!R$13</f>
        <v>0.010270349558030311</v>
      </c>
      <c r="S40" s="866">
        <f>HCB!S12/HCB!S$13</f>
        <v>0.013617071927990302</v>
      </c>
      <c r="T40" s="867">
        <f>HCB!T12/HCB!T$13</f>
        <v>0.010994471706317161</v>
      </c>
      <c r="U40" s="868">
        <f>HCB!U12/HCB!U$13</f>
        <v>0.008785629830781638</v>
      </c>
      <c r="V40" s="869">
        <f>HCB!V12/HCB!V$13</f>
        <v>0.012362312019243786</v>
      </c>
      <c r="W40" s="869">
        <f>HCB!W12/HCB!W$13</f>
        <v>0.010685143389258037</v>
      </c>
    </row>
    <row r="41" spans="1:23" ht="16.5" customHeight="1" thickBot="1" thickTop="1">
      <c r="A41" s="877"/>
      <c r="B41" s="881" t="s">
        <v>11</v>
      </c>
      <c r="C41" s="1479">
        <f>'その他'!C6/'その他'!C$13</f>
        <v>0.4782608695652174</v>
      </c>
      <c r="D41" s="1123"/>
      <c r="E41" s="509"/>
      <c r="F41" s="510"/>
      <c r="G41" s="1802" t="s">
        <v>114</v>
      </c>
      <c r="H41" s="1802" t="s">
        <v>114</v>
      </c>
      <c r="I41" s="1803" t="s">
        <v>114</v>
      </c>
      <c r="J41" s="1509">
        <f>'その他'!J6/'その他'!J$13</f>
        <v>0.5843479398319323</v>
      </c>
      <c r="K41" s="1510">
        <f>'その他'!K6/'その他'!K$13</f>
        <v>0.5652839109916744</v>
      </c>
      <c r="L41" s="1511">
        <f>'その他'!L6/'その他'!L$13</f>
        <v>0.49993892685382646</v>
      </c>
      <c r="M41" s="1509">
        <f>'その他'!M6/'その他'!M$13</f>
        <v>0.5643833985652125</v>
      </c>
      <c r="N41" s="1512">
        <f>'その他'!N6/'その他'!N$13</f>
        <v>0.5764887842784121</v>
      </c>
      <c r="O41" s="1512">
        <f>'その他'!O6/'その他'!O$13</f>
        <v>0.5302257444058088</v>
      </c>
      <c r="P41" s="1513">
        <f>'その他'!P6/'その他'!P$13</f>
        <v>0.5528518775008998</v>
      </c>
      <c r="Q41" s="900">
        <f>'その他'!Q6/'その他'!Q13</f>
        <v>0.5596619329560775</v>
      </c>
      <c r="R41" s="902">
        <f>'その他'!R6/'その他'!R13</f>
        <v>0.5710051920230164</v>
      </c>
      <c r="S41" s="902">
        <f>'その他'!S6/'その他'!S13</f>
        <v>0.5623318421532285</v>
      </c>
      <c r="T41" s="905">
        <f>'その他'!T6/'その他'!T13</f>
        <v>0.5752674505923382</v>
      </c>
      <c r="U41" s="900">
        <f>'その他'!U6/'その他'!U13</f>
        <v>0.5657870599832191</v>
      </c>
      <c r="V41" s="900">
        <f>'その他'!V6/'その他'!V13</f>
        <v>0.5682863784350711</v>
      </c>
      <c r="W41" s="904">
        <f>'その他'!W6/'その他'!W13</f>
        <v>0.5669929016366194</v>
      </c>
    </row>
    <row r="42" spans="1:23" ht="16.5" customHeight="1">
      <c r="A42" s="878"/>
      <c r="B42" s="898" t="s">
        <v>12</v>
      </c>
      <c r="C42" s="1477">
        <f>'その他'!C7/'その他'!C$13</f>
        <v>0.5217391304347826</v>
      </c>
      <c r="D42" s="876"/>
      <c r="E42" s="502"/>
      <c r="F42" s="503"/>
      <c r="G42" s="1792" t="s">
        <v>114</v>
      </c>
      <c r="H42" s="1792" t="s">
        <v>114</v>
      </c>
      <c r="I42" s="1793" t="s">
        <v>114</v>
      </c>
      <c r="J42" s="1485">
        <f>'その他'!J7/'その他'!J$13</f>
        <v>0.40891138352941175</v>
      </c>
      <c r="K42" s="1486">
        <f>'その他'!K7/'その他'!K$13</f>
        <v>0.4347160890083256</v>
      </c>
      <c r="L42" s="1487">
        <f>'その他'!L7/'その他'!L$13</f>
        <v>0.5000610731461735</v>
      </c>
      <c r="M42" s="1485">
        <f>'その他'!M7/'その他'!M$13</f>
        <v>0.4356166014347878</v>
      </c>
      <c r="N42" s="1488">
        <f>'その他'!N7/'その他'!N$13</f>
        <v>0.4235112157215878</v>
      </c>
      <c r="O42" s="1488">
        <f>'その他'!O7/'その他'!O$13</f>
        <v>0.46977425559419117</v>
      </c>
      <c r="P42" s="1489">
        <f>'その他'!P7/'その他'!P$13</f>
        <v>0.4471481224991003</v>
      </c>
      <c r="Q42" s="504">
        <f>'その他'!Q7/'その他'!Q13</f>
        <v>0.4403380670439226</v>
      </c>
      <c r="R42" s="511">
        <f>'その他'!R7/'その他'!R13</f>
        <v>0.4289948079769835</v>
      </c>
      <c r="S42" s="511">
        <f>'その他'!S7/'その他'!S13</f>
        <v>0.43766815784677143</v>
      </c>
      <c r="T42" s="512">
        <f>'その他'!T7/'その他'!T13</f>
        <v>0.4247325494076617</v>
      </c>
      <c r="U42" s="504">
        <f>'その他'!U7/'その他'!U13</f>
        <v>0.43421294001678096</v>
      </c>
      <c r="V42" s="504">
        <f>'その他'!V7/'その他'!V13</f>
        <v>0.4317136215649289</v>
      </c>
      <c r="W42" s="508">
        <f>'その他'!W7/'その他'!W13</f>
        <v>0.43300709836338047</v>
      </c>
    </row>
    <row r="43" spans="1:23" ht="16.5" customHeight="1">
      <c r="A43" s="879"/>
      <c r="B43" s="895" t="str">
        <f>IAB!B8</f>
        <v>米州</v>
      </c>
      <c r="C43" s="1116"/>
      <c r="D43" s="1117"/>
      <c r="E43" s="896"/>
      <c r="F43" s="897"/>
      <c r="G43" s="1794" t="s">
        <v>114</v>
      </c>
      <c r="H43" s="1794" t="s">
        <v>114</v>
      </c>
      <c r="I43" s="1795" t="s">
        <v>114</v>
      </c>
      <c r="J43" s="1490">
        <f>'その他'!J8/'その他'!J$13</f>
        <v>0</v>
      </c>
      <c r="K43" s="1491">
        <f>'その他'!K8/'その他'!K$13</f>
        <v>0</v>
      </c>
      <c r="L43" s="1492">
        <f>'その他'!L8/'その他'!L$13</f>
        <v>0</v>
      </c>
      <c r="M43" s="1490">
        <f>'その他'!M8/'その他'!M$13</f>
        <v>0</v>
      </c>
      <c r="N43" s="1493">
        <f>'その他'!N8/'その他'!N$13</f>
        <v>0</v>
      </c>
      <c r="O43" s="1493">
        <f>'その他'!O8/'その他'!O$13</f>
        <v>0</v>
      </c>
      <c r="P43" s="1494">
        <f>'その他'!P8/'その他'!P$13</f>
        <v>0</v>
      </c>
      <c r="Q43" s="870">
        <f>'その他'!Q8/'その他'!Q13</f>
        <v>0</v>
      </c>
      <c r="R43" s="872">
        <f>'その他'!R8/'その他'!R13</f>
        <v>0</v>
      </c>
      <c r="S43" s="872">
        <f>'その他'!S8/'その他'!S13</f>
        <v>0</v>
      </c>
      <c r="T43" s="908">
        <f>'その他'!T8/'その他'!T13</f>
        <v>0</v>
      </c>
      <c r="U43" s="870">
        <f>'その他'!U8/'その他'!U13</f>
        <v>0</v>
      </c>
      <c r="V43" s="870">
        <f>'その他'!V8/'その他'!V13</f>
        <v>0</v>
      </c>
      <c r="W43" s="875">
        <f>'その他'!W8/'その他'!W13</f>
        <v>0</v>
      </c>
    </row>
    <row r="44" spans="1:23" ht="16.5" customHeight="1">
      <c r="A44" s="879" t="s">
        <v>15</v>
      </c>
      <c r="B44" s="889" t="str">
        <f>IAB!B9</f>
        <v>欧州他</v>
      </c>
      <c r="C44" s="1118"/>
      <c r="D44" s="1119"/>
      <c r="E44" s="890"/>
      <c r="F44" s="891"/>
      <c r="G44" s="1796" t="s">
        <v>114</v>
      </c>
      <c r="H44" s="1796" t="s">
        <v>114</v>
      </c>
      <c r="I44" s="1797" t="s">
        <v>114</v>
      </c>
      <c r="J44" s="1495">
        <f>'その他'!J9/'その他'!J$13</f>
        <v>0</v>
      </c>
      <c r="K44" s="1496">
        <f>'その他'!K9/'その他'!K$13</f>
        <v>0</v>
      </c>
      <c r="L44" s="1497">
        <f>'その他'!L9/'その他'!L$13</f>
        <v>0</v>
      </c>
      <c r="M44" s="1495">
        <f>'その他'!M9/'その他'!M$13</f>
        <v>0</v>
      </c>
      <c r="N44" s="1498">
        <f>'その他'!N9/'その他'!N$13</f>
        <v>0</v>
      </c>
      <c r="O44" s="1498">
        <f>'その他'!O9/'その他'!O$13</f>
        <v>0</v>
      </c>
      <c r="P44" s="1499">
        <f>'その他'!P9/'その他'!P$13</f>
        <v>0</v>
      </c>
      <c r="Q44" s="858">
        <f>'その他'!Q9/'その他'!Q13</f>
        <v>0</v>
      </c>
      <c r="R44" s="860">
        <f>'その他'!R9/'その他'!R13</f>
        <v>0</v>
      </c>
      <c r="S44" s="860">
        <f>'その他'!S9/'その他'!S13</f>
        <v>0</v>
      </c>
      <c r="T44" s="906">
        <f>'その他'!T9/'その他'!T13</f>
        <v>0</v>
      </c>
      <c r="U44" s="858">
        <f>'その他'!U9/'その他'!U13</f>
        <v>0</v>
      </c>
      <c r="V44" s="858">
        <f>'その他'!V9/'その他'!V13</f>
        <v>0</v>
      </c>
      <c r="W44" s="863">
        <f>'その他'!W9/'その他'!W13</f>
        <v>0</v>
      </c>
    </row>
    <row r="45" spans="1:23" ht="16.5" customHeight="1">
      <c r="A45" s="878"/>
      <c r="B45" s="889" t="str">
        <f>IAB!B10</f>
        <v>アジア</v>
      </c>
      <c r="C45" s="1118"/>
      <c r="D45" s="1119"/>
      <c r="E45" s="890"/>
      <c r="F45" s="891"/>
      <c r="G45" s="1796" t="s">
        <v>114</v>
      </c>
      <c r="H45" s="1796" t="s">
        <v>114</v>
      </c>
      <c r="I45" s="1797" t="s">
        <v>114</v>
      </c>
      <c r="J45" s="1495">
        <f>'その他'!J10/'その他'!J$13</f>
        <v>0</v>
      </c>
      <c r="K45" s="1496">
        <f>'その他'!K10/'その他'!K$13</f>
        <v>0</v>
      </c>
      <c r="L45" s="1497">
        <f>'その他'!L10/'その他'!L$13</f>
        <v>0</v>
      </c>
      <c r="M45" s="1495">
        <f>'その他'!M10/'その他'!M$13</f>
        <v>0</v>
      </c>
      <c r="N45" s="1498">
        <f>'その他'!N10/'その他'!N$13</f>
        <v>0</v>
      </c>
      <c r="O45" s="1498">
        <f>'その他'!O10/'その他'!O$13</f>
        <v>0</v>
      </c>
      <c r="P45" s="1499">
        <f>'その他'!P10/'その他'!P$13</f>
        <v>0</v>
      </c>
      <c r="Q45" s="858">
        <f>'その他'!Q10/'その他'!Q13</f>
        <v>0</v>
      </c>
      <c r="R45" s="860">
        <f>'その他'!R10/'その他'!R13</f>
        <v>0</v>
      </c>
      <c r="S45" s="860">
        <f>'その他'!S10/'その他'!S13</f>
        <v>0</v>
      </c>
      <c r="T45" s="906">
        <f>'その他'!T10/'その他'!T13</f>
        <v>0</v>
      </c>
      <c r="U45" s="858">
        <f>'その他'!U10/'その他'!U13</f>
        <v>0</v>
      </c>
      <c r="V45" s="858">
        <f>'その他'!V10/'その他'!V13</f>
        <v>0</v>
      </c>
      <c r="W45" s="863">
        <f>'その他'!W10/'その他'!W13</f>
        <v>0</v>
      </c>
    </row>
    <row r="46" spans="1:23" ht="16.5" customHeight="1">
      <c r="A46" s="879"/>
      <c r="B46" s="889" t="str">
        <f>IAB!B11</f>
        <v>中華圏</v>
      </c>
      <c r="C46" s="1118"/>
      <c r="D46" s="1119"/>
      <c r="E46" s="890"/>
      <c r="F46" s="891"/>
      <c r="G46" s="1796" t="s">
        <v>114</v>
      </c>
      <c r="H46" s="1796" t="s">
        <v>114</v>
      </c>
      <c r="I46" s="1797" t="s">
        <v>114</v>
      </c>
      <c r="J46" s="1495">
        <f>'その他'!J11/'その他'!J$13</f>
        <v>0.38121386201680674</v>
      </c>
      <c r="K46" s="1496">
        <f>'その他'!K11/'その他'!K$13</f>
        <v>0.40048000684504664</v>
      </c>
      <c r="L46" s="1497">
        <f>'その他'!L11/'その他'!L$13</f>
        <v>0.4682475308135877</v>
      </c>
      <c r="M46" s="1495">
        <f>'その他'!M11/'その他'!M$13</f>
        <v>0.4086727570748058</v>
      </c>
      <c r="N46" s="1498">
        <f>'その他'!N11/'その他'!N$13</f>
        <v>0.3923649575186966</v>
      </c>
      <c r="O46" s="1498">
        <f>'その他'!O11/'その他'!O$13</f>
        <v>0.44024931382132493</v>
      </c>
      <c r="P46" s="1499">
        <f>'その他'!P11/'その他'!P$13</f>
        <v>0.41683023410110914</v>
      </c>
      <c r="Q46" s="858">
        <f>'その他'!Q11/'その他'!Q13</f>
        <v>0.4169316301617722</v>
      </c>
      <c r="R46" s="860">
        <f>'その他'!R11/'その他'!R13</f>
        <v>0.39984902614361306</v>
      </c>
      <c r="S46" s="860">
        <f>'その他'!S11/'その他'!S13</f>
        <v>0.403509473404751</v>
      </c>
      <c r="T46" s="906">
        <f>'その他'!T11/'その他'!T13</f>
        <v>0.38754779313656296</v>
      </c>
      <c r="U46" s="858">
        <f>'その他'!U11/'その他'!U13</f>
        <v>0.40770737468562357</v>
      </c>
      <c r="V46" s="858">
        <f>'その他'!V11/'その他'!V13</f>
        <v>0.3961619717604729</v>
      </c>
      <c r="W46" s="863">
        <f>'その他'!W11/'その他'!W13</f>
        <v>0.40213708501640527</v>
      </c>
    </row>
    <row r="47" spans="1:23" ht="16.5" customHeight="1" thickBot="1">
      <c r="A47" s="918"/>
      <c r="B47" s="892" t="str">
        <f>IAB!B12</f>
        <v>直接輸出</v>
      </c>
      <c r="C47" s="1120"/>
      <c r="D47" s="1121"/>
      <c r="E47" s="893"/>
      <c r="F47" s="894"/>
      <c r="G47" s="1798" t="s">
        <v>114</v>
      </c>
      <c r="H47" s="1798" t="s">
        <v>114</v>
      </c>
      <c r="I47" s="1799" t="s">
        <v>114</v>
      </c>
      <c r="J47" s="1500">
        <f>'その他'!J12/'その他'!J$13</f>
        <v>0.027697521512605044</v>
      </c>
      <c r="K47" s="1501">
        <f>'その他'!K12/'その他'!K$13</f>
        <v>0.03423608216327901</v>
      </c>
      <c r="L47" s="1502">
        <f>'その他'!L12/'その他'!L$13</f>
        <v>0.031813542332585786</v>
      </c>
      <c r="M47" s="1500">
        <f>'その他'!M12/'その他'!M$13</f>
        <v>0.02694384435998205</v>
      </c>
      <c r="N47" s="1503">
        <f>'その他'!N12/'その他'!N$13</f>
        <v>0.031146258202891176</v>
      </c>
      <c r="O47" s="1503">
        <f>'その他'!O12/'その他'!O$13</f>
        <v>0.029524941772866242</v>
      </c>
      <c r="P47" s="1504">
        <f>'その他'!P12/'その他'!P$13</f>
        <v>0.03031788839799119</v>
      </c>
      <c r="Q47" s="864">
        <f>'その他'!Q12/'その他'!Q13</f>
        <v>0.023406436882150477</v>
      </c>
      <c r="R47" s="866">
        <f>'その他'!R12/'その他'!R13</f>
        <v>0.029145781833370514</v>
      </c>
      <c r="S47" s="866">
        <f>'その他'!S12/'その他'!S13</f>
        <v>0.034158684442020415</v>
      </c>
      <c r="T47" s="907">
        <f>'その他'!T12/'その他'!T13</f>
        <v>0.03718475627109879</v>
      </c>
      <c r="U47" s="864">
        <f>'その他'!U12/'その他'!U13</f>
        <v>0.026505565331157437</v>
      </c>
      <c r="V47" s="864">
        <f>'その他'!V12/'その他'!V13</f>
        <v>0.035551649804455965</v>
      </c>
      <c r="W47" s="869">
        <f>'その他'!W12/'その他'!W13</f>
        <v>0.030870013346975214</v>
      </c>
    </row>
    <row r="48" spans="1:23" ht="16.5" customHeight="1" thickBot="1" thickTop="1">
      <c r="A48" s="878"/>
      <c r="B48" s="881" t="s">
        <v>11</v>
      </c>
      <c r="C48" s="1479">
        <f>'消去＆調整他'!C6/'消去＆調整他'!C$13</f>
        <v>1</v>
      </c>
      <c r="D48" s="1123"/>
      <c r="E48" s="509"/>
      <c r="F48" s="510"/>
      <c r="G48" s="1802" t="s">
        <v>114</v>
      </c>
      <c r="H48" s="1802" t="s">
        <v>114</v>
      </c>
      <c r="I48" s="1803" t="s">
        <v>114</v>
      </c>
      <c r="J48" s="1509">
        <f>'消去＆調整他'!J6/'消去＆調整他'!J$13</f>
        <v>0.8420617370588236</v>
      </c>
      <c r="K48" s="1510">
        <f>'消去＆調整他'!K6/'消去＆調整他'!K$13</f>
        <v>0.936459549726875</v>
      </c>
      <c r="L48" s="1511">
        <f>'消去＆調整他'!L6/'消去＆調整他'!L$13</f>
        <v>0.8823735737650351</v>
      </c>
      <c r="M48" s="1509">
        <f>'消去＆調整他'!M6/'消去＆調整他'!M$13</f>
        <v>0.9308350590578672</v>
      </c>
      <c r="N48" s="1512">
        <f>'消去＆調整他'!N6/'消去＆調整他'!N$13</f>
        <v>0.9124045422387541</v>
      </c>
      <c r="O48" s="1512">
        <f>'消去＆調整他'!O6/'消去＆調整他'!O$13</f>
        <v>0.9043625053183758</v>
      </c>
      <c r="P48" s="1513">
        <f>'消去＆調整他'!P6/'消去＆調整他'!P$13</f>
        <v>0.9194531176241248</v>
      </c>
      <c r="Q48" s="900">
        <f>'消去＆調整他'!Q6/'消去＆調整他'!Q$13</f>
        <v>0.9622239067742148</v>
      </c>
      <c r="R48" s="901">
        <f>'消去＆調整他'!R6/'消去＆調整他'!R$13</f>
        <v>0.954416100474961</v>
      </c>
      <c r="S48" s="902">
        <f>'消去＆調整他'!S6/'消去＆調整他'!S$13</f>
        <v>0.9014605906347317</v>
      </c>
      <c r="T48" s="480">
        <f>'消去＆調整他'!T6/'消去＆調整他'!T$13</f>
        <v>0.9023348549921348</v>
      </c>
      <c r="U48" s="903">
        <f>'消去＆調整他'!U6/'消去＆調整他'!U$13</f>
        <v>0.9583874124942681</v>
      </c>
      <c r="V48" s="904">
        <f>'消去＆調整他'!V6/'消去＆調整他'!V$13</f>
        <v>0.9018788999274812</v>
      </c>
      <c r="W48" s="904">
        <f>'消去＆調整他'!W6/'消去＆調整他'!W$13</f>
        <v>0.9393939393939394</v>
      </c>
    </row>
    <row r="49" spans="1:23" ht="16.5" customHeight="1">
      <c r="A49" s="878"/>
      <c r="B49" s="898" t="s">
        <v>12</v>
      </c>
      <c r="C49" s="1477">
        <f>'消去＆調整他'!C7/'消去＆調整他'!C$13</f>
        <v>0</v>
      </c>
      <c r="D49" s="1115"/>
      <c r="E49" s="502"/>
      <c r="F49" s="503"/>
      <c r="G49" s="1792" t="s">
        <v>114</v>
      </c>
      <c r="H49" s="1792" t="s">
        <v>114</v>
      </c>
      <c r="I49" s="1793" t="s">
        <v>114</v>
      </c>
      <c r="J49" s="1485">
        <f>'消去＆調整他'!J7/'消去＆調整他'!J$13</f>
        <v>0.17647058823529413</v>
      </c>
      <c r="K49" s="1486">
        <f>'消去＆調整他'!K7/'消去＆調整他'!K$13</f>
        <v>0.06354045027312492</v>
      </c>
      <c r="L49" s="1487">
        <f>'消去＆調整他'!L7/'消去＆調整他'!L$13</f>
        <v>0.11762642623496483</v>
      </c>
      <c r="M49" s="1485">
        <f>'消去＆調整他'!M7/'消去＆調整他'!M$13</f>
        <v>0.06916494094213292</v>
      </c>
      <c r="N49" s="1488">
        <f>'消去＆調整他'!N7/'消去＆調整他'!N$13</f>
        <v>0.0875954577612458</v>
      </c>
      <c r="O49" s="1488">
        <f>'消去＆調整他'!O7/'消去＆調整他'!O$13</f>
        <v>0.09563749468162423</v>
      </c>
      <c r="P49" s="1489">
        <f>'消去＆調整他'!P7/'消去＆調整他'!P$13</f>
        <v>0.07926319979518318</v>
      </c>
      <c r="Q49" s="504">
        <f>'消去＆調整他'!Q7/'消去＆調整他'!Q$13</f>
        <v>0.03777609322578532</v>
      </c>
      <c r="R49" s="505">
        <f>'消去＆調整他'!R7/'消去＆調整他'!R$13</f>
        <v>0.045583899525039044</v>
      </c>
      <c r="S49" s="511">
        <f>'消去＆調整他'!S7/'消去＆調整他'!S$13</f>
        <v>0.09853940936526828</v>
      </c>
      <c r="T49" s="506">
        <f>'消去＆調整他'!T7/'消去＆調整他'!T$13</f>
        <v>0.097665145007865</v>
      </c>
      <c r="U49" s="507">
        <f>'消去＆調整他'!U7/'消去＆調整他'!U$13</f>
        <v>0.041612587505731984</v>
      </c>
      <c r="V49" s="508">
        <f>'消去＆調整他'!V7/'消去＆調整他'!V$13</f>
        <v>0.09812110007251883</v>
      </c>
      <c r="W49" s="508">
        <f>'消去＆調整他'!W7/'消去＆調整他'!W$13</f>
        <v>0.06060606060606061</v>
      </c>
    </row>
    <row r="50" spans="1:23" ht="16.5" customHeight="1">
      <c r="A50" s="879"/>
      <c r="B50" s="895" t="str">
        <f>IAB!B8</f>
        <v>米州</v>
      </c>
      <c r="C50" s="1116"/>
      <c r="D50" s="1117"/>
      <c r="E50" s="896"/>
      <c r="F50" s="897"/>
      <c r="G50" s="1794" t="s">
        <v>114</v>
      </c>
      <c r="H50" s="1794" t="s">
        <v>114</v>
      </c>
      <c r="I50" s="1795" t="s">
        <v>114</v>
      </c>
      <c r="J50" s="1490">
        <f>'消去＆調整他'!J8/'消去＆調整他'!J$13</f>
        <v>0</v>
      </c>
      <c r="K50" s="1491">
        <f>'消去＆調整他'!K8/'消去＆調整他'!K$13</f>
        <v>0</v>
      </c>
      <c r="L50" s="1492">
        <f>'消去＆調整他'!L8/'消去＆調整他'!L$13</f>
        <v>0</v>
      </c>
      <c r="M50" s="1490">
        <f>'消去＆調整他'!M8/'消去＆調整他'!M$13</f>
        <v>-0.01770274253405055</v>
      </c>
      <c r="N50" s="1493">
        <f>'消去＆調整他'!N8/'消去＆調整他'!N$13</f>
        <v>0</v>
      </c>
      <c r="O50" s="1493">
        <f>'消去＆調整他'!O8/'消去＆調整他'!O$13</f>
        <v>-0.008032448686528935</v>
      </c>
      <c r="P50" s="1494">
        <f>'消去＆調整他'!P8/'消去＆調整他'!P$13</f>
        <v>-0.004280212788939892</v>
      </c>
      <c r="Q50" s="870">
        <f>'消去＆調整他'!Q8/'消去＆調整他'!Q$13</f>
        <v>0</v>
      </c>
      <c r="R50" s="871">
        <f>'消去＆調整他'!R8/'消去＆調整他'!R$13</f>
        <v>0</v>
      </c>
      <c r="S50" s="872">
        <f>'消去＆調整他'!S8/'消去＆調整他'!S$13</f>
        <v>0.03229143581243625</v>
      </c>
      <c r="T50" s="873">
        <f>'消去＆調整他'!T8/'消去＆調整他'!T$13</f>
        <v>0.020647354193701957</v>
      </c>
      <c r="U50" s="874">
        <f>'消去＆調整他'!U8/'消去＆調整他'!U$13</f>
        <v>0</v>
      </c>
      <c r="V50" s="875">
        <f>'消去＆調整他'!V8/'消去＆調整他'!V$13</f>
        <v>0.026720091738526196</v>
      </c>
      <c r="W50" s="875">
        <f>'消去＆調整他'!W8/'消去＆調整他'!W$13</f>
        <v>0.015034621696968871</v>
      </c>
    </row>
    <row r="51" spans="1:23" ht="16.5" customHeight="1">
      <c r="A51" s="879" t="s">
        <v>94</v>
      </c>
      <c r="B51" s="889" t="str">
        <f>IAB!B9</f>
        <v>欧州他</v>
      </c>
      <c r="C51" s="1118"/>
      <c r="D51" s="1119"/>
      <c r="E51" s="890"/>
      <c r="F51" s="891"/>
      <c r="G51" s="1796" t="s">
        <v>114</v>
      </c>
      <c r="H51" s="1796" t="s">
        <v>114</v>
      </c>
      <c r="I51" s="1797" t="s">
        <v>114</v>
      </c>
      <c r="J51" s="1495">
        <f>'消去＆調整他'!J9/'消去＆調整他'!J$13</f>
        <v>0</v>
      </c>
      <c r="K51" s="1496">
        <f>'消去＆調整他'!K9/'消去＆調整他'!K$13</f>
        <v>0</v>
      </c>
      <c r="L51" s="1497">
        <f>'消去＆調整他'!L9/'消去＆調整他'!L$13</f>
        <v>0</v>
      </c>
      <c r="M51" s="1495">
        <f>'消去＆調整他'!M9/'消去＆調整他'!M$13</f>
        <v>0</v>
      </c>
      <c r="N51" s="1498">
        <f>'消去＆調整他'!N9/'消去＆調整他'!N$13</f>
        <v>0</v>
      </c>
      <c r="O51" s="1498">
        <f>'消去＆調整他'!O9/'消去＆調整他'!O$13</f>
        <v>0</v>
      </c>
      <c r="P51" s="1499">
        <f>'消去＆調整他'!P9/'消去＆調整他'!P$13</f>
        <v>0</v>
      </c>
      <c r="Q51" s="858">
        <f>'消去＆調整他'!Q9/'消去＆調整他'!Q$13</f>
        <v>0</v>
      </c>
      <c r="R51" s="859">
        <f>'消去＆調整他'!R9/'消去＆調整他'!R$13</f>
        <v>0</v>
      </c>
      <c r="S51" s="860">
        <f>'消去＆調整他'!S9/'消去＆調整他'!S$13</f>
        <v>0</v>
      </c>
      <c r="T51" s="861">
        <f>'消去＆調整他'!T9/'消去＆調整他'!T$13</f>
        <v>0</v>
      </c>
      <c r="U51" s="862">
        <f>'消去＆調整他'!U9/'消去＆調整他'!U$13</f>
        <v>0</v>
      </c>
      <c r="V51" s="863">
        <f>'消去＆調整他'!V9/'消去＆調整他'!V$13</f>
        <v>0</v>
      </c>
      <c r="W51" s="863">
        <f>'消去＆調整他'!W9/'消去＆調整他'!W$13</f>
        <v>0</v>
      </c>
    </row>
    <row r="52" spans="1:23" ht="16.5" customHeight="1">
      <c r="A52" s="879" t="s">
        <v>95</v>
      </c>
      <c r="B52" s="889" t="str">
        <f>IAB!B10</f>
        <v>アジア</v>
      </c>
      <c r="C52" s="1118"/>
      <c r="D52" s="1119"/>
      <c r="E52" s="890"/>
      <c r="F52" s="891"/>
      <c r="G52" s="1796" t="s">
        <v>114</v>
      </c>
      <c r="H52" s="1796" t="s">
        <v>114</v>
      </c>
      <c r="I52" s="1797" t="s">
        <v>114</v>
      </c>
      <c r="J52" s="1495">
        <f>'消去＆調整他'!J10/'消去＆調整他'!J$13</f>
        <v>-0.013045061176469658</v>
      </c>
      <c r="K52" s="1496">
        <f>'消去＆調整他'!K10/'消去＆調整他'!K$13</f>
        <v>-0.009462949484027807</v>
      </c>
      <c r="L52" s="1497">
        <f>'消去＆調整他'!L10/'消去＆調整他'!L$13</f>
        <v>-0.008722938484214366</v>
      </c>
      <c r="M52" s="1495">
        <f>'消去＆調整他'!M10/'消去＆調整他'!M$13</f>
        <v>-0.004924314848523109</v>
      </c>
      <c r="N52" s="1498">
        <f>'消去＆調整他'!N10/'消去＆調整他'!N$13</f>
        <v>-0.011836740811204782</v>
      </c>
      <c r="O52" s="1498">
        <f>'消去＆調整他'!O10/'消去＆調整他'!O$13</f>
        <v>-0.006999349646245512</v>
      </c>
      <c r="P52" s="1499">
        <f>'消去＆調整他'!P10/'消去＆調整他'!P$13</f>
        <v>-0.009259063151827066</v>
      </c>
      <c r="Q52" s="858">
        <f>'消去＆調整他'!Q10/'消去＆調整他'!Q$13</f>
        <v>0</v>
      </c>
      <c r="R52" s="859">
        <f>'消去＆調整他'!R10/'消去＆調整他'!R$13</f>
        <v>0</v>
      </c>
      <c r="S52" s="860">
        <f>'消去＆調整他'!S10/'消去＆調整他'!S$13</f>
        <v>-0.009412876406131965</v>
      </c>
      <c r="T52" s="861">
        <f>'消去＆調整他'!T10/'消去＆調整他'!T$13</f>
        <v>-0.012618865892759124</v>
      </c>
      <c r="U52" s="862">
        <f>'消去＆調整他'!U10/'消去＆調整他'!U$13</f>
        <v>0</v>
      </c>
      <c r="V52" s="863">
        <f>'消去＆調整他'!V10/'消去＆調整他'!V$13</f>
        <v>-0.010946846289905394</v>
      </c>
      <c r="W52" s="863">
        <f>'消去＆調整他'!W10/'消去＆調整他'!W$13</f>
        <v>-0.006159473341414235</v>
      </c>
    </row>
    <row r="53" spans="1:23" ht="16.5" customHeight="1">
      <c r="A53" s="879"/>
      <c r="B53" s="889" t="str">
        <f>IAB!B11</f>
        <v>中華圏</v>
      </c>
      <c r="C53" s="1118"/>
      <c r="D53" s="1119"/>
      <c r="E53" s="890"/>
      <c r="F53" s="891"/>
      <c r="G53" s="1796" t="s">
        <v>114</v>
      </c>
      <c r="H53" s="1796" t="s">
        <v>114</v>
      </c>
      <c r="I53" s="1797" t="s">
        <v>114</v>
      </c>
      <c r="J53" s="1495">
        <f>'消去＆調整他'!J11/'消去＆調整他'!J$13</f>
        <v>0.11470588235294117</v>
      </c>
      <c r="K53" s="1496">
        <f>'消去＆調整他'!K11/'消去＆調整他'!K$13</f>
        <v>0.07300339975715274</v>
      </c>
      <c r="L53" s="1497">
        <f>'消去＆調整他'!L11/'消去＆調整他'!L$13</f>
        <v>0.12634936471917918</v>
      </c>
      <c r="M53" s="1495">
        <f>'消去＆調整他'!M11/'消去＆調整他'!M$13</f>
        <v>0.09179199832470654</v>
      </c>
      <c r="N53" s="1498">
        <f>'消去＆調整他'!N11/'消去＆調整他'!N$13</f>
        <v>0.0994321985724506</v>
      </c>
      <c r="O53" s="1498">
        <f>'消去＆調整他'!O11/'消去＆調整他'!O$13</f>
        <v>0.11066929301439866</v>
      </c>
      <c r="P53" s="1499">
        <f>'消去＆調整他'!P11/'消去＆調整他'!P$13</f>
        <v>0.10542005572759362</v>
      </c>
      <c r="Q53" s="858">
        <f>'消去＆調整他'!Q11/'消去＆調整他'!Q$13</f>
        <v>0.03777609322578532</v>
      </c>
      <c r="R53" s="859">
        <f>'消去＆調整他'!R11/'消去＆調整他'!R$13</f>
        <v>0.045583899525039044</v>
      </c>
      <c r="S53" s="860">
        <f>'消去＆調整他'!S11/'消去＆調整他'!S$13</f>
        <v>0.075660849958964</v>
      </c>
      <c r="T53" s="861">
        <f>'消去＆調整他'!T11/'消去＆調整他'!T$13</f>
        <v>0.08963665670692217</v>
      </c>
      <c r="U53" s="862">
        <f>'消去＆調整他'!U11/'消去＆調整他'!U$13</f>
        <v>0.041612587505731984</v>
      </c>
      <c r="V53" s="863">
        <f>'消去＆調整他'!V11/'消去＆調整他'!V$13</f>
        <v>0.08234785462389803</v>
      </c>
      <c r="W53" s="863">
        <f>'消去＆調整他'!W11/'消去＆調整他'!W$13</f>
        <v>0.06480791636363639</v>
      </c>
    </row>
    <row r="54" spans="1:23" ht="16.5" customHeight="1" thickBot="1">
      <c r="A54" s="880"/>
      <c r="B54" s="917" t="str">
        <f>IAB!B12</f>
        <v>直接輸出</v>
      </c>
      <c r="C54" s="1126"/>
      <c r="D54" s="1127"/>
      <c r="E54" s="909"/>
      <c r="F54" s="910"/>
      <c r="G54" s="1806" t="s">
        <v>114</v>
      </c>
      <c r="H54" s="1806" t="s">
        <v>114</v>
      </c>
      <c r="I54" s="1807" t="s">
        <v>114</v>
      </c>
      <c r="J54" s="1583">
        <f>'消去＆調整他'!J12/'消去＆調整他'!J$13</f>
        <v>0</v>
      </c>
      <c r="K54" s="1584">
        <f>'消去＆調整他'!K12/'消去＆調整他'!K$13</f>
        <v>0</v>
      </c>
      <c r="L54" s="1585">
        <f>'消去＆調整他'!L12/'消去＆調整他'!L$13</f>
        <v>0</v>
      </c>
      <c r="M54" s="1583">
        <f>'消去＆調整他'!M12/'消去＆調整他'!M$13</f>
        <v>0</v>
      </c>
      <c r="N54" s="1586">
        <f>'消去＆調整他'!N12/'消去＆調整他'!N$13</f>
        <v>0</v>
      </c>
      <c r="O54" s="1586">
        <f>'消去＆調整他'!O12/'消去＆調整他'!O$13</f>
        <v>0</v>
      </c>
      <c r="P54" s="1587">
        <f>'消去＆調整他'!P12/'消去＆調整他'!P$13</f>
        <v>0</v>
      </c>
      <c r="Q54" s="911">
        <f>'消去＆調整他'!Q12/'消去＆調整他'!Q$13</f>
        <v>0</v>
      </c>
      <c r="R54" s="912">
        <f>'消去＆調整他'!R12/'消去＆調整他'!R$13</f>
        <v>0</v>
      </c>
      <c r="S54" s="913">
        <f>'消去＆調整他'!S12/'消去＆調整他'!S$13</f>
        <v>0</v>
      </c>
      <c r="T54" s="914">
        <f>'消去＆調整他'!T12/'消去＆調整他'!T$13</f>
        <v>0</v>
      </c>
      <c r="U54" s="915">
        <f>'消去＆調整他'!U12/'消去＆調整他'!U$13</f>
        <v>0</v>
      </c>
      <c r="V54" s="916">
        <f>'消去＆調整他'!V12/'消去＆調整他'!V$13</f>
        <v>0</v>
      </c>
      <c r="W54" s="916">
        <f>'消去＆調整他'!W12/'消去＆調整他'!W$13</f>
        <v>0</v>
      </c>
    </row>
  </sheetData>
  <mergeCells count="12">
    <mergeCell ref="A5:B5"/>
    <mergeCell ref="A4:B4"/>
    <mergeCell ref="A3:B3"/>
    <mergeCell ref="Q4:W4"/>
    <mergeCell ref="C4:I4"/>
    <mergeCell ref="J4:P4"/>
    <mergeCell ref="C2:I2"/>
    <mergeCell ref="C3:I3"/>
    <mergeCell ref="Q2:W2"/>
    <mergeCell ref="Q3:W3"/>
    <mergeCell ref="J2:P2"/>
    <mergeCell ref="J3:P3"/>
  </mergeCells>
  <printOptions/>
  <pageMargins left="0.53" right="0.2755905511811024" top="0.2" bottom="0.2" header="0.2" footer="0.2"/>
  <pageSetup horizontalDpi="600" verticalDpi="600" orientation="landscape" paperSize="9" scale="68" r:id="rId2"/>
  <headerFooter alignWithMargins="0">
    <oddFooter>&amp;C１２&amp;R2011年3月期 データ集 売上CP地域構成比</oddFooter>
  </headerFooter>
  <drawing r:id="rId1"/>
</worksheet>
</file>

<file path=xl/worksheets/sheet13.xml><?xml version="1.0" encoding="utf-8"?>
<worksheet xmlns="http://schemas.openxmlformats.org/spreadsheetml/2006/main" xmlns:r="http://schemas.openxmlformats.org/officeDocument/2006/relationships">
  <sheetPr codeName="Sheet13"/>
  <dimension ref="A1:W28"/>
  <sheetViews>
    <sheetView zoomScale="75" zoomScaleNormal="75" workbookViewId="0" topLeftCell="A1">
      <selection activeCell="A1" sqref="A1"/>
    </sheetView>
  </sheetViews>
  <sheetFormatPr defaultColWidth="9.00390625" defaultRowHeight="13.5"/>
  <cols>
    <col min="1" max="1" width="8.625" style="30" customWidth="1"/>
    <col min="2" max="16" width="8.75390625" style="30" customWidth="1"/>
    <col min="17" max="17" width="8.625" style="30" customWidth="1"/>
    <col min="18" max="18" width="8.875" style="30" customWidth="1"/>
    <col min="19" max="19" width="8.625" style="30" customWidth="1"/>
    <col min="20" max="20" width="9.375" style="30" customWidth="1"/>
    <col min="21" max="21" width="9.50390625" style="30" customWidth="1"/>
    <col min="22" max="23" width="8.625" style="30" customWidth="1"/>
    <col min="24" max="16384" width="9.00390625" style="30" customWidth="1"/>
  </cols>
  <sheetData>
    <row r="1" spans="1:23" s="28" customFormat="1" ht="21.75" customHeight="1" thickBot="1">
      <c r="A1" s="26"/>
      <c r="B1" s="26"/>
      <c r="C1" s="26"/>
      <c r="D1" s="26"/>
      <c r="E1" s="26"/>
      <c r="F1" s="26"/>
      <c r="G1" s="26"/>
      <c r="H1" s="26"/>
      <c r="I1" s="26"/>
      <c r="J1" s="26"/>
      <c r="K1" s="26"/>
      <c r="L1" s="26"/>
      <c r="M1" s="26"/>
      <c r="N1" s="26"/>
      <c r="O1" s="26"/>
      <c r="P1" s="26"/>
      <c r="Q1" s="26"/>
      <c r="R1" s="26"/>
      <c r="S1" s="26"/>
      <c r="T1" s="26"/>
      <c r="U1" s="26"/>
      <c r="V1" s="26"/>
      <c r="W1" s="27" t="s">
        <v>0</v>
      </c>
    </row>
    <row r="2" spans="1:23" ht="21.75" customHeight="1">
      <c r="A2" s="11"/>
      <c r="B2" s="122"/>
      <c r="C2" s="1871" t="str">
        <f>'全社連結PL'!C2</f>
        <v>2012年3月期　</v>
      </c>
      <c r="D2" s="1872"/>
      <c r="E2" s="1872"/>
      <c r="F2" s="1872"/>
      <c r="G2" s="1872"/>
      <c r="H2" s="1872"/>
      <c r="I2" s="1922"/>
      <c r="J2" s="1856" t="str">
        <f>'全社連結PL'!J2</f>
        <v>2011年3月期　</v>
      </c>
      <c r="K2" s="1856"/>
      <c r="L2" s="1856"/>
      <c r="M2" s="1856"/>
      <c r="N2" s="1856"/>
      <c r="O2" s="1856"/>
      <c r="P2" s="1980"/>
      <c r="Q2" s="1889" t="str">
        <f>'全社連結PL'!Q2</f>
        <v>2010年3月期</v>
      </c>
      <c r="R2" s="1890"/>
      <c r="S2" s="1890"/>
      <c r="T2" s="1890"/>
      <c r="U2" s="1890"/>
      <c r="V2" s="1890"/>
      <c r="W2" s="1908"/>
    </row>
    <row r="3" spans="1:23" ht="21.75" customHeight="1">
      <c r="A3" s="1868" t="s">
        <v>22</v>
      </c>
      <c r="B3" s="1892"/>
      <c r="C3" s="1874" t="str">
        <f>'全社連結PL'!C3</f>
        <v>計画</v>
      </c>
      <c r="D3" s="1875"/>
      <c r="E3" s="1875"/>
      <c r="F3" s="1875"/>
      <c r="G3" s="1875"/>
      <c r="H3" s="1875"/>
      <c r="I3" s="1923"/>
      <c r="J3" s="1932" t="str">
        <f>'全社連結PL'!J3</f>
        <v>実績</v>
      </c>
      <c r="K3" s="1869"/>
      <c r="L3" s="1869"/>
      <c r="M3" s="1869"/>
      <c r="N3" s="1869"/>
      <c r="O3" s="1869"/>
      <c r="P3" s="1981"/>
      <c r="Q3" s="1931" t="str">
        <f>'全社連結PL'!Q3</f>
        <v>実績</v>
      </c>
      <c r="R3" s="1894"/>
      <c r="S3" s="1894"/>
      <c r="T3" s="1894"/>
      <c r="U3" s="1894"/>
      <c r="V3" s="1894"/>
      <c r="W3" s="1911"/>
    </row>
    <row r="4" spans="1:23" ht="21.75" customHeight="1" thickBot="1">
      <c r="A4" s="1868"/>
      <c r="B4" s="1892"/>
      <c r="C4" s="1917" t="str">
        <f>'全社連結PL'!$C$4</f>
        <v>(2011年4月27日発表)</v>
      </c>
      <c r="D4" s="1918"/>
      <c r="E4" s="1903"/>
      <c r="F4" s="1918"/>
      <c r="G4" s="1918"/>
      <c r="H4" s="1903"/>
      <c r="I4" s="1926"/>
      <c r="J4" s="1935" t="str">
        <f>'全社連結PL'!J4</f>
        <v>(2011年4月27日発表）</v>
      </c>
      <c r="K4" s="1899"/>
      <c r="L4" s="1899"/>
      <c r="M4" s="1899"/>
      <c r="N4" s="1900"/>
      <c r="O4" s="1900"/>
      <c r="P4" s="1900"/>
      <c r="Q4" s="1933"/>
      <c r="R4" s="1928"/>
      <c r="S4" s="1929"/>
      <c r="T4" s="1928"/>
      <c r="U4" s="1928"/>
      <c r="V4" s="1929"/>
      <c r="W4" s="1930"/>
    </row>
    <row r="5" spans="1:23" ht="21.75" customHeight="1" thickBot="1">
      <c r="A5" s="1947" t="str">
        <f>'売上CP別'!$A$5</f>
        <v>計画・実績</v>
      </c>
      <c r="B5" s="1972"/>
      <c r="C5" s="1228" t="str">
        <f>'全社連結PL'!C5</f>
        <v>第1P</v>
      </c>
      <c r="D5" s="118" t="str">
        <f>'全社連結PL'!D5</f>
        <v>第2P</v>
      </c>
      <c r="E5" s="119" t="str">
        <f>'全社連結PL'!E5</f>
        <v>第3P</v>
      </c>
      <c r="F5" s="58" t="str">
        <f>'全社連結PL'!F5</f>
        <v>第4P</v>
      </c>
      <c r="G5" s="9" t="str">
        <f>'全社連結PL'!G5</f>
        <v>上期P</v>
      </c>
      <c r="H5" s="10" t="str">
        <f>'全社連結PL'!H5</f>
        <v>下期P</v>
      </c>
      <c r="I5" s="9" t="str">
        <f>'全社連結PL'!I5</f>
        <v>通期P</v>
      </c>
      <c r="J5" s="1279" t="str">
        <f>'全社連結PL'!J5</f>
        <v>第1A</v>
      </c>
      <c r="K5" s="139" t="str">
        <f>'全社連結PL'!K5</f>
        <v>第2A</v>
      </c>
      <c r="L5" s="137" t="str">
        <f>'全社連結PL'!L5</f>
        <v>第3A</v>
      </c>
      <c r="M5" s="139" t="str">
        <f>'全社連結PL'!M5</f>
        <v>第4A</v>
      </c>
      <c r="N5" s="140" t="str">
        <f>'全社連結PL'!N5</f>
        <v>上期A</v>
      </c>
      <c r="O5" s="167" t="str">
        <f>'全社連結PL'!O5</f>
        <v>下期A</v>
      </c>
      <c r="P5" s="1281" t="str">
        <f>'全社連結PL'!P5</f>
        <v>通期A</v>
      </c>
      <c r="Q5" s="93" t="s">
        <v>36</v>
      </c>
      <c r="R5" s="2" t="s">
        <v>55</v>
      </c>
      <c r="S5" s="80" t="s">
        <v>38</v>
      </c>
      <c r="T5" s="6" t="s">
        <v>39</v>
      </c>
      <c r="U5" s="7" t="s">
        <v>37</v>
      </c>
      <c r="V5" s="111" t="s">
        <v>40</v>
      </c>
      <c r="W5" s="7" t="s">
        <v>41</v>
      </c>
    </row>
    <row r="6" spans="1:23" ht="21.75" customHeight="1" thickTop="1">
      <c r="A6" s="1949" t="s">
        <v>44</v>
      </c>
      <c r="B6" s="1967"/>
      <c r="C6" s="1131"/>
      <c r="D6" s="1132"/>
      <c r="E6" s="422"/>
      <c r="F6" s="423"/>
      <c r="G6" s="1812" t="s">
        <v>114</v>
      </c>
      <c r="H6" s="1813" t="s">
        <v>114</v>
      </c>
      <c r="I6" s="1812" t="s">
        <v>114</v>
      </c>
      <c r="J6" s="1520">
        <v>109.16</v>
      </c>
      <c r="K6" s="1521">
        <v>97.51</v>
      </c>
      <c r="L6" s="1522">
        <v>81.09</v>
      </c>
      <c r="M6" s="1520">
        <v>94.52</v>
      </c>
      <c r="N6" s="1523">
        <v>206.67</v>
      </c>
      <c r="O6" s="1520">
        <v>175.61</v>
      </c>
      <c r="P6" s="1524">
        <v>382.28</v>
      </c>
      <c r="Q6" s="401">
        <v>-29.77</v>
      </c>
      <c r="R6" s="402">
        <v>23.94</v>
      </c>
      <c r="S6" s="403">
        <v>56.95</v>
      </c>
      <c r="T6" s="404">
        <v>75.81</v>
      </c>
      <c r="U6" s="405">
        <v>-5.83</v>
      </c>
      <c r="V6" s="404">
        <v>132.76</v>
      </c>
      <c r="W6" s="405">
        <v>126.93</v>
      </c>
    </row>
    <row r="7" spans="1:23" ht="21.75" customHeight="1">
      <c r="A7" s="1942" t="s">
        <v>111</v>
      </c>
      <c r="B7" s="1943"/>
      <c r="C7" s="1133"/>
      <c r="D7" s="1134"/>
      <c r="E7" s="424"/>
      <c r="F7" s="425"/>
      <c r="G7" s="1814" t="s">
        <v>114</v>
      </c>
      <c r="H7" s="1815" t="s">
        <v>114</v>
      </c>
      <c r="I7" s="1814" t="s">
        <v>114</v>
      </c>
      <c r="J7" s="1525">
        <v>32.02</v>
      </c>
      <c r="K7" s="1526">
        <v>33.83</v>
      </c>
      <c r="L7" s="1527">
        <v>35.52</v>
      </c>
      <c r="M7" s="1525">
        <v>17.77</v>
      </c>
      <c r="N7" s="1528">
        <v>65.85</v>
      </c>
      <c r="O7" s="1525">
        <v>53.29</v>
      </c>
      <c r="P7" s="1529">
        <v>119.14</v>
      </c>
      <c r="Q7" s="287">
        <v>-7.72</v>
      </c>
      <c r="R7" s="406">
        <v>12.55</v>
      </c>
      <c r="S7" s="289">
        <v>34.74</v>
      </c>
      <c r="T7" s="288">
        <v>27.82</v>
      </c>
      <c r="U7" s="290">
        <v>4.83</v>
      </c>
      <c r="V7" s="288">
        <v>62.56</v>
      </c>
      <c r="W7" s="290">
        <v>67.39</v>
      </c>
    </row>
    <row r="8" spans="1:23" ht="21.75" customHeight="1">
      <c r="A8" s="1942" t="s">
        <v>45</v>
      </c>
      <c r="B8" s="1943"/>
      <c r="C8" s="1131"/>
      <c r="D8" s="1132"/>
      <c r="E8" s="426"/>
      <c r="F8" s="423"/>
      <c r="G8" s="1812" t="s">
        <v>114</v>
      </c>
      <c r="H8" s="1813" t="s">
        <v>114</v>
      </c>
      <c r="I8" s="1812" t="s">
        <v>114</v>
      </c>
      <c r="J8" s="1520">
        <v>13.4</v>
      </c>
      <c r="K8" s="1521">
        <v>12.2</v>
      </c>
      <c r="L8" s="1530">
        <v>13.31</v>
      </c>
      <c r="M8" s="1520">
        <v>2.71</v>
      </c>
      <c r="N8" s="1523">
        <v>25.6</v>
      </c>
      <c r="O8" s="1520">
        <v>16.02</v>
      </c>
      <c r="P8" s="1524">
        <v>41.62</v>
      </c>
      <c r="Q8" s="281">
        <v>-9.82</v>
      </c>
      <c r="R8" s="407">
        <v>6.76</v>
      </c>
      <c r="S8" s="283">
        <v>10.58</v>
      </c>
      <c r="T8" s="282">
        <v>9.79</v>
      </c>
      <c r="U8" s="284">
        <v>-3.06</v>
      </c>
      <c r="V8" s="282">
        <v>20.37</v>
      </c>
      <c r="W8" s="284">
        <v>17.31</v>
      </c>
    </row>
    <row r="9" spans="1:23" ht="21.75" customHeight="1">
      <c r="A9" s="1942" t="s">
        <v>46</v>
      </c>
      <c r="B9" s="1943"/>
      <c r="C9" s="1131"/>
      <c r="D9" s="1132"/>
      <c r="E9" s="426"/>
      <c r="F9" s="423"/>
      <c r="G9" s="1812" t="s">
        <v>114</v>
      </c>
      <c r="H9" s="1813" t="s">
        <v>114</v>
      </c>
      <c r="I9" s="1812" t="s">
        <v>114</v>
      </c>
      <c r="J9" s="1520">
        <v>-22.77</v>
      </c>
      <c r="K9" s="1521">
        <v>-0.08</v>
      </c>
      <c r="L9" s="1530">
        <v>1.1</v>
      </c>
      <c r="M9" s="1520">
        <v>38.28</v>
      </c>
      <c r="N9" s="1523">
        <v>-22.85</v>
      </c>
      <c r="O9" s="1520">
        <v>39.38</v>
      </c>
      <c r="P9" s="1524">
        <v>16.53</v>
      </c>
      <c r="Q9" s="281">
        <v>-25.55</v>
      </c>
      <c r="R9" s="407">
        <v>-0.65</v>
      </c>
      <c r="S9" s="283">
        <v>-0.57</v>
      </c>
      <c r="T9" s="408">
        <v>53.31</v>
      </c>
      <c r="U9" s="284">
        <v>-26.2</v>
      </c>
      <c r="V9" s="282">
        <v>52.74</v>
      </c>
      <c r="W9" s="284">
        <v>26.54</v>
      </c>
    </row>
    <row r="10" spans="1:23" ht="21.75" customHeight="1">
      <c r="A10" s="1942" t="s">
        <v>47</v>
      </c>
      <c r="B10" s="1943"/>
      <c r="C10" s="1133"/>
      <c r="D10" s="1134"/>
      <c r="E10" s="424"/>
      <c r="F10" s="425"/>
      <c r="G10" s="1814" t="s">
        <v>114</v>
      </c>
      <c r="H10" s="1815" t="s">
        <v>114</v>
      </c>
      <c r="I10" s="1814" t="s">
        <v>114</v>
      </c>
      <c r="J10" s="1525">
        <v>13.57</v>
      </c>
      <c r="K10" s="1526">
        <v>9.44</v>
      </c>
      <c r="L10" s="1527">
        <v>15.69</v>
      </c>
      <c r="M10" s="1525">
        <v>2.08</v>
      </c>
      <c r="N10" s="1528">
        <v>23.01</v>
      </c>
      <c r="O10" s="1525">
        <v>17.77</v>
      </c>
      <c r="P10" s="1529">
        <v>40.78</v>
      </c>
      <c r="Q10" s="287">
        <v>16.46</v>
      </c>
      <c r="R10" s="406">
        <v>24.26</v>
      </c>
      <c r="S10" s="289">
        <v>22.19</v>
      </c>
      <c r="T10" s="288">
        <v>7.64</v>
      </c>
      <c r="U10" s="290">
        <v>40.72</v>
      </c>
      <c r="V10" s="288">
        <v>29.83</v>
      </c>
      <c r="W10" s="290">
        <v>70.55</v>
      </c>
    </row>
    <row r="11" spans="1:23" ht="21.75" customHeight="1">
      <c r="A11" s="1942" t="s">
        <v>15</v>
      </c>
      <c r="B11" s="1943"/>
      <c r="C11" s="1131"/>
      <c r="D11" s="1132"/>
      <c r="E11" s="426"/>
      <c r="F11" s="423"/>
      <c r="G11" s="1812" t="s">
        <v>114</v>
      </c>
      <c r="H11" s="1813" t="s">
        <v>114</v>
      </c>
      <c r="I11" s="1812" t="s">
        <v>114</v>
      </c>
      <c r="J11" s="1520">
        <v>-15.25</v>
      </c>
      <c r="K11" s="1521">
        <v>-10.26</v>
      </c>
      <c r="L11" s="1530">
        <v>-7.75</v>
      </c>
      <c r="M11" s="1520">
        <v>-13.33</v>
      </c>
      <c r="N11" s="1523">
        <v>-25.51</v>
      </c>
      <c r="O11" s="1520">
        <v>-21.08</v>
      </c>
      <c r="P11" s="1524">
        <v>-46.59</v>
      </c>
      <c r="Q11" s="281">
        <v>-22.43</v>
      </c>
      <c r="R11" s="407">
        <v>-13.11</v>
      </c>
      <c r="S11" s="283">
        <v>-11.82</v>
      </c>
      <c r="T11" s="282">
        <v>-10.85</v>
      </c>
      <c r="U11" s="284">
        <v>-35.54</v>
      </c>
      <c r="V11" s="282">
        <v>-22.67</v>
      </c>
      <c r="W11" s="284">
        <v>-58.21</v>
      </c>
    </row>
    <row r="12" spans="1:23" ht="21.75" customHeight="1" thickBot="1">
      <c r="A12" s="1945" t="s">
        <v>93</v>
      </c>
      <c r="B12" s="1971"/>
      <c r="C12" s="1135"/>
      <c r="D12" s="427"/>
      <c r="E12" s="428"/>
      <c r="F12" s="1136"/>
      <c r="G12" s="1816" t="s">
        <v>114</v>
      </c>
      <c r="H12" s="1817" t="s">
        <v>114</v>
      </c>
      <c r="I12" s="1816" t="s">
        <v>114</v>
      </c>
      <c r="J12" s="1531">
        <v>-19.05</v>
      </c>
      <c r="K12" s="1532">
        <v>-9.28</v>
      </c>
      <c r="L12" s="1533">
        <v>-11.61</v>
      </c>
      <c r="M12" s="1532">
        <v>-33.45</v>
      </c>
      <c r="N12" s="1534">
        <v>-28.33</v>
      </c>
      <c r="O12" s="1531">
        <v>-45.06</v>
      </c>
      <c r="P12" s="1535">
        <v>-73.39</v>
      </c>
      <c r="Q12" s="429">
        <v>-23.267972169999556</v>
      </c>
      <c r="R12" s="430">
        <v>-28.505042099999844</v>
      </c>
      <c r="S12" s="431">
        <v>-25.07</v>
      </c>
      <c r="T12" s="430">
        <v>-42.926985730000595</v>
      </c>
      <c r="U12" s="432">
        <v>-51.7730142699994</v>
      </c>
      <c r="V12" s="433">
        <v>-67.9969857300006</v>
      </c>
      <c r="W12" s="432">
        <v>-119.77</v>
      </c>
    </row>
    <row r="13" spans="1:23" ht="21.75" customHeight="1" thickBot="1" thickTop="1">
      <c r="A13" s="1940" t="s">
        <v>18</v>
      </c>
      <c r="B13" s="1978"/>
      <c r="C13" s="1137"/>
      <c r="D13" s="1138"/>
      <c r="E13" s="434"/>
      <c r="F13" s="435"/>
      <c r="G13" s="1731" t="s">
        <v>114</v>
      </c>
      <c r="H13" s="1739" t="s">
        <v>114</v>
      </c>
      <c r="I13" s="1731" t="s">
        <v>114</v>
      </c>
      <c r="J13" s="1536">
        <v>111.08</v>
      </c>
      <c r="K13" s="1537">
        <v>133.36</v>
      </c>
      <c r="L13" s="1538">
        <v>127.35</v>
      </c>
      <c r="M13" s="1536">
        <v>108.58</v>
      </c>
      <c r="N13" s="1539">
        <v>244.44</v>
      </c>
      <c r="O13" s="1536">
        <v>235.93</v>
      </c>
      <c r="P13" s="1540">
        <v>480.37</v>
      </c>
      <c r="Q13" s="436">
        <v>-102.09797216999955</v>
      </c>
      <c r="R13" s="437">
        <v>25.244957900000156</v>
      </c>
      <c r="S13" s="437">
        <v>87</v>
      </c>
      <c r="T13" s="438">
        <v>120.5930142699994</v>
      </c>
      <c r="U13" s="357">
        <v>-76.8530142699994</v>
      </c>
      <c r="V13" s="439">
        <v>207.5930142699994</v>
      </c>
      <c r="W13" s="357">
        <v>130.74</v>
      </c>
    </row>
    <row r="14" spans="17:23" ht="21.75" customHeight="1" thickBot="1">
      <c r="Q14" s="61"/>
      <c r="R14" s="61"/>
      <c r="S14" s="61"/>
      <c r="T14" s="61"/>
      <c r="U14" s="61"/>
      <c r="V14" s="61"/>
      <c r="W14" s="94" t="s">
        <v>16</v>
      </c>
    </row>
    <row r="15" spans="8:23" ht="21.75" customHeight="1">
      <c r="H15" s="41"/>
      <c r="I15" s="42"/>
      <c r="J15" s="1896" t="str">
        <f>'全社連結PL'!J32</f>
        <v>2012年3月期計画 と 2011年3月期実績との比較</v>
      </c>
      <c r="K15" s="1897"/>
      <c r="L15" s="1897"/>
      <c r="M15" s="1897"/>
      <c r="N15" s="1897"/>
      <c r="O15" s="1897"/>
      <c r="P15" s="1915"/>
      <c r="Q15" s="1889" t="str">
        <f>'全社連結PL'!Q32</f>
        <v>2011年3月期実績　と　2010年3月期実績との比較</v>
      </c>
      <c r="R15" s="1890"/>
      <c r="S15" s="1890"/>
      <c r="T15" s="1890"/>
      <c r="U15" s="1890"/>
      <c r="V15" s="1890"/>
      <c r="W15" s="1908"/>
    </row>
    <row r="16" spans="8:23" ht="21.75" customHeight="1" thickBot="1">
      <c r="H16" s="1868" t="str">
        <f>A3</f>
        <v>CP別営業利益</v>
      </c>
      <c r="I16" s="1892"/>
      <c r="J16" s="1881"/>
      <c r="K16" s="1882"/>
      <c r="L16" s="1882"/>
      <c r="M16" s="1882"/>
      <c r="N16" s="1883"/>
      <c r="O16" s="1883"/>
      <c r="P16" s="1884"/>
      <c r="Q16" s="1909"/>
      <c r="R16" s="1910"/>
      <c r="S16" s="1894"/>
      <c r="T16" s="1910"/>
      <c r="U16" s="1910"/>
      <c r="V16" s="1894"/>
      <c r="W16" s="1911"/>
    </row>
    <row r="17" spans="3:23" ht="21.75" customHeight="1" thickBot="1">
      <c r="C17" s="46"/>
      <c r="D17" s="50"/>
      <c r="E17" s="176"/>
      <c r="F17" s="176"/>
      <c r="G17" s="176"/>
      <c r="H17" s="1947" t="str">
        <f>'売上CP別'!$H$17</f>
        <v>計画・実績比</v>
      </c>
      <c r="I17" s="1972"/>
      <c r="J17" s="1232" t="s">
        <v>85</v>
      </c>
      <c r="K17" s="139" t="s">
        <v>86</v>
      </c>
      <c r="L17" s="1280" t="s">
        <v>87</v>
      </c>
      <c r="M17" s="139" t="s">
        <v>88</v>
      </c>
      <c r="N17" s="140" t="s">
        <v>89</v>
      </c>
      <c r="O17" s="140" t="s">
        <v>90</v>
      </c>
      <c r="P17" s="140" t="s">
        <v>91</v>
      </c>
      <c r="Q17" s="93" t="str">
        <f>'全社連結PL'!Q34</f>
        <v>第1A</v>
      </c>
      <c r="R17" s="2" t="str">
        <f>'全社連結PL'!R34</f>
        <v>第2A</v>
      </c>
      <c r="S17" s="80" t="str">
        <f>'全社連結PL'!S34</f>
        <v>第3A</v>
      </c>
      <c r="T17" s="6" t="str">
        <f>'全社連結PL'!T34</f>
        <v>第4A</v>
      </c>
      <c r="U17" s="155" t="str">
        <f>'全社連結PL'!U34</f>
        <v>上期A</v>
      </c>
      <c r="V17" s="7" t="str">
        <f>'全社連結PL'!V34</f>
        <v>下期A</v>
      </c>
      <c r="W17" s="85" t="str">
        <f>'全社連結PL'!W34</f>
        <v>通期A</v>
      </c>
    </row>
    <row r="18" spans="8:23" ht="21.75" customHeight="1" thickTop="1">
      <c r="H18" s="1949" t="s">
        <v>122</v>
      </c>
      <c r="I18" s="1967"/>
      <c r="J18" s="1128"/>
      <c r="K18" s="272"/>
      <c r="L18" s="272"/>
      <c r="M18" s="273"/>
      <c r="N18" s="1808" t="s">
        <v>114</v>
      </c>
      <c r="O18" s="1808" t="s">
        <v>114</v>
      </c>
      <c r="P18" s="1751" t="s">
        <v>114</v>
      </c>
      <c r="Q18" s="275" t="s">
        <v>129</v>
      </c>
      <c r="R18" s="513">
        <f aca="true" t="shared" si="0" ref="R18:T19">K6/R6</f>
        <v>4.073099415204679</v>
      </c>
      <c r="S18" s="513">
        <f t="shared" si="0"/>
        <v>1.4238805970149253</v>
      </c>
      <c r="T18" s="261">
        <f t="shared" si="0"/>
        <v>1.2468012135602162</v>
      </c>
      <c r="U18" s="275" t="s">
        <v>129</v>
      </c>
      <c r="V18" s="1580">
        <f>O6/V6</f>
        <v>1.3227628803856586</v>
      </c>
      <c r="W18" s="265">
        <f>P6/W6</f>
        <v>3.01173875364374</v>
      </c>
    </row>
    <row r="19" spans="8:23" ht="21.75" customHeight="1">
      <c r="H19" s="1942" t="s">
        <v>123</v>
      </c>
      <c r="I19" s="1943"/>
      <c r="J19" s="1129"/>
      <c r="K19" s="239"/>
      <c r="L19" s="239"/>
      <c r="M19" s="274"/>
      <c r="N19" s="1809" t="s">
        <v>114</v>
      </c>
      <c r="O19" s="1809" t="s">
        <v>114</v>
      </c>
      <c r="P19" s="1637" t="s">
        <v>114</v>
      </c>
      <c r="Q19" s="110" t="s">
        <v>129</v>
      </c>
      <c r="R19" s="1578">
        <f t="shared" si="0"/>
        <v>2.6956175298804776</v>
      </c>
      <c r="S19" s="1578">
        <f t="shared" si="0"/>
        <v>1.0224525043177892</v>
      </c>
      <c r="T19" s="1579">
        <f t="shared" si="0"/>
        <v>0.6387491013659238</v>
      </c>
      <c r="U19" s="1581">
        <f>N7/U7</f>
        <v>13.633540372670806</v>
      </c>
      <c r="V19" s="1581">
        <f>O7/V7</f>
        <v>0.8518222506393861</v>
      </c>
      <c r="W19" s="1582">
        <f>P7/W7</f>
        <v>1.7679180887372015</v>
      </c>
    </row>
    <row r="20" spans="8:23" ht="21.75" customHeight="1">
      <c r="H20" s="1942" t="s">
        <v>124</v>
      </c>
      <c r="I20" s="1943"/>
      <c r="J20" s="1129"/>
      <c r="K20" s="239"/>
      <c r="L20" s="239"/>
      <c r="M20" s="274"/>
      <c r="N20" s="1809" t="s">
        <v>114</v>
      </c>
      <c r="O20" s="1809" t="s">
        <v>114</v>
      </c>
      <c r="P20" s="1637" t="s">
        <v>114</v>
      </c>
      <c r="Q20" s="110" t="s">
        <v>129</v>
      </c>
      <c r="R20" s="1578">
        <f aca="true" t="shared" si="1" ref="R20:R25">K8/R8</f>
        <v>1.8047337278106508</v>
      </c>
      <c r="S20" s="1578">
        <f aca="true" t="shared" si="2" ref="S20:S25">L8/S8</f>
        <v>1.2580340264650285</v>
      </c>
      <c r="T20" s="1579">
        <f aca="true" t="shared" si="3" ref="T20:T25">M8/T8</f>
        <v>0.27681307456588355</v>
      </c>
      <c r="U20" s="110" t="s">
        <v>129</v>
      </c>
      <c r="V20" s="1581">
        <f aca="true" t="shared" si="4" ref="V20:V25">O8/V8</f>
        <v>0.7864506627393225</v>
      </c>
      <c r="W20" s="1582">
        <f aca="true" t="shared" si="5" ref="W20:W25">P8/W8</f>
        <v>2.4043905257076834</v>
      </c>
    </row>
    <row r="21" spans="8:23" ht="21.75" customHeight="1">
      <c r="H21" s="1942" t="s">
        <v>125</v>
      </c>
      <c r="I21" s="1943"/>
      <c r="J21" s="1129"/>
      <c r="K21" s="239"/>
      <c r="L21" s="239"/>
      <c r="M21" s="274"/>
      <c r="N21" s="1809" t="s">
        <v>114</v>
      </c>
      <c r="O21" s="1809" t="s">
        <v>114</v>
      </c>
      <c r="P21" s="1637" t="s">
        <v>114</v>
      </c>
      <c r="Q21" s="110" t="s">
        <v>129</v>
      </c>
      <c r="R21" s="520" t="s">
        <v>129</v>
      </c>
      <c r="S21" s="520" t="s">
        <v>129</v>
      </c>
      <c r="T21" s="1579">
        <f t="shared" si="3"/>
        <v>0.7180641530669668</v>
      </c>
      <c r="U21" s="110" t="s">
        <v>129</v>
      </c>
      <c r="V21" s="1581">
        <f t="shared" si="4"/>
        <v>0.7466818354190368</v>
      </c>
      <c r="W21" s="1582">
        <f t="shared" si="5"/>
        <v>0.6228334589299171</v>
      </c>
    </row>
    <row r="22" spans="8:23" ht="21.75" customHeight="1">
      <c r="H22" s="1942" t="s">
        <v>126</v>
      </c>
      <c r="I22" s="1943"/>
      <c r="J22" s="1129"/>
      <c r="K22" s="239"/>
      <c r="L22" s="239"/>
      <c r="M22" s="274"/>
      <c r="N22" s="1809" t="s">
        <v>114</v>
      </c>
      <c r="O22" s="1809" t="s">
        <v>114</v>
      </c>
      <c r="P22" s="1637" t="s">
        <v>114</v>
      </c>
      <c r="Q22" s="1581">
        <f>J10/Q10</f>
        <v>0.824422843256379</v>
      </c>
      <c r="R22" s="1578">
        <f t="shared" si="1"/>
        <v>0.38911788953009063</v>
      </c>
      <c r="S22" s="1578">
        <f t="shared" si="2"/>
        <v>0.7070752591257322</v>
      </c>
      <c r="T22" s="1579">
        <f t="shared" si="3"/>
        <v>0.27225130890052357</v>
      </c>
      <c r="U22" s="1581">
        <f>N10/U10</f>
        <v>0.5650785854616897</v>
      </c>
      <c r="V22" s="1581">
        <f t="shared" si="4"/>
        <v>0.5957090177673483</v>
      </c>
      <c r="W22" s="1582">
        <f t="shared" si="5"/>
        <v>0.5780297661233168</v>
      </c>
    </row>
    <row r="23" spans="8:23" ht="21.75" customHeight="1">
      <c r="H23" s="1938" t="s">
        <v>15</v>
      </c>
      <c r="I23" s="1968"/>
      <c r="J23" s="1129"/>
      <c r="K23" s="239"/>
      <c r="L23" s="239"/>
      <c r="M23" s="274"/>
      <c r="N23" s="1809" t="s">
        <v>114</v>
      </c>
      <c r="O23" s="1809" t="s">
        <v>114</v>
      </c>
      <c r="P23" s="1637" t="s">
        <v>114</v>
      </c>
      <c r="Q23" s="110" t="s">
        <v>129</v>
      </c>
      <c r="R23" s="520" t="s">
        <v>129</v>
      </c>
      <c r="S23" s="520" t="s">
        <v>129</v>
      </c>
      <c r="T23" s="558" t="s">
        <v>129</v>
      </c>
      <c r="U23" s="110" t="s">
        <v>129</v>
      </c>
      <c r="V23" s="110" t="s">
        <v>129</v>
      </c>
      <c r="W23" s="104" t="s">
        <v>129</v>
      </c>
    </row>
    <row r="24" spans="8:23" ht="21.75" customHeight="1" thickBot="1">
      <c r="H24" s="1945" t="str">
        <f>A12</f>
        <v>消去・調整他</v>
      </c>
      <c r="I24" s="1979"/>
      <c r="J24" s="1130"/>
      <c r="K24" s="539"/>
      <c r="L24" s="539"/>
      <c r="M24" s="540"/>
      <c r="N24" s="1810" t="s">
        <v>114</v>
      </c>
      <c r="O24" s="1810" t="s">
        <v>114</v>
      </c>
      <c r="P24" s="1811" t="s">
        <v>114</v>
      </c>
      <c r="Q24" s="541" t="s">
        <v>129</v>
      </c>
      <c r="R24" s="542" t="s">
        <v>129</v>
      </c>
      <c r="S24" s="542" t="s">
        <v>129</v>
      </c>
      <c r="T24" s="564" t="s">
        <v>129</v>
      </c>
      <c r="U24" s="541" t="s">
        <v>129</v>
      </c>
      <c r="V24" s="541" t="s">
        <v>129</v>
      </c>
      <c r="W24" s="543" t="s">
        <v>129</v>
      </c>
    </row>
    <row r="25" spans="8:23" ht="21.75" customHeight="1" thickBot="1" thickTop="1">
      <c r="H25" s="1940" t="s">
        <v>18</v>
      </c>
      <c r="I25" s="1978"/>
      <c r="J25" s="1076"/>
      <c r="K25" s="253"/>
      <c r="L25" s="253"/>
      <c r="M25" s="443"/>
      <c r="N25" s="1717" t="s">
        <v>114</v>
      </c>
      <c r="O25" s="1717" t="s">
        <v>114</v>
      </c>
      <c r="P25" s="1702" t="s">
        <v>114</v>
      </c>
      <c r="Q25" s="519" t="s">
        <v>129</v>
      </c>
      <c r="R25" s="516">
        <f t="shared" si="1"/>
        <v>5.282639033436423</v>
      </c>
      <c r="S25" s="516">
        <f t="shared" si="2"/>
        <v>1.4637931034482758</v>
      </c>
      <c r="T25" s="263">
        <f t="shared" si="3"/>
        <v>0.9003838295052224</v>
      </c>
      <c r="U25" s="440" t="s">
        <v>129</v>
      </c>
      <c r="V25" s="82">
        <f t="shared" si="4"/>
        <v>1.1365025977856122</v>
      </c>
      <c r="W25" s="105">
        <f t="shared" si="5"/>
        <v>3.6742389475294477</v>
      </c>
    </row>
    <row r="26" spans="17:23" s="46" customFormat="1" ht="18" customHeight="1">
      <c r="Q26" s="47"/>
      <c r="R26" s="47"/>
      <c r="S26" s="47"/>
      <c r="T26" s="47"/>
      <c r="U26" s="47"/>
      <c r="V26" s="47"/>
      <c r="W26" s="45"/>
    </row>
    <row r="27" spans="10:23" ht="5.25" customHeight="1" hidden="1" thickBot="1">
      <c r="J27" s="72"/>
      <c r="Q27" s="48"/>
      <c r="R27" s="48"/>
      <c r="S27" s="48"/>
      <c r="T27" s="48"/>
      <c r="U27" s="48"/>
      <c r="V27" s="48"/>
      <c r="W27" s="48"/>
    </row>
    <row r="28" s="37" customFormat="1" ht="20.25" customHeight="1">
      <c r="A28" s="49"/>
    </row>
  </sheetData>
  <mergeCells count="34">
    <mergeCell ref="A8:B8"/>
    <mergeCell ref="A9:B9"/>
    <mergeCell ref="A10:B10"/>
    <mergeCell ref="A11:B11"/>
    <mergeCell ref="Q2:W2"/>
    <mergeCell ref="A3:B3"/>
    <mergeCell ref="Q3:W3"/>
    <mergeCell ref="J2:P2"/>
    <mergeCell ref="J3:P3"/>
    <mergeCell ref="C2:I2"/>
    <mergeCell ref="C3:I3"/>
    <mergeCell ref="Q4:W4"/>
    <mergeCell ref="A5:B5"/>
    <mergeCell ref="A6:B6"/>
    <mergeCell ref="A7:B7"/>
    <mergeCell ref="A4:B4"/>
    <mergeCell ref="C4:I4"/>
    <mergeCell ref="J4:P4"/>
    <mergeCell ref="Q15:W15"/>
    <mergeCell ref="H16:I16"/>
    <mergeCell ref="Q16:W16"/>
    <mergeCell ref="A12:B12"/>
    <mergeCell ref="A13:B13"/>
    <mergeCell ref="H17:I17"/>
    <mergeCell ref="H18:I18"/>
    <mergeCell ref="J15:P15"/>
    <mergeCell ref="J16:P16"/>
    <mergeCell ref="H23:I23"/>
    <mergeCell ref="H25:I25"/>
    <mergeCell ref="H24:I24"/>
    <mergeCell ref="H19:I19"/>
    <mergeCell ref="H20:I20"/>
    <mergeCell ref="H21:I21"/>
    <mergeCell ref="H22:I22"/>
  </mergeCells>
  <printOptions/>
  <pageMargins left="0.35433070866141736" right="0.2755905511811024" top="0.36" bottom="0.12" header="0.26" footer="0.18"/>
  <pageSetup horizontalDpi="600" verticalDpi="600" orientation="landscape" paperSize="9" scale="70" r:id="rId2"/>
  <headerFooter alignWithMargins="0">
    <oddFooter>&amp;C１３&amp;R2011年3月期 データ集 営業利益CP別</oddFooter>
  </headerFooter>
  <drawing r:id="rId1"/>
</worksheet>
</file>

<file path=xl/worksheets/sheet14.xml><?xml version="1.0" encoding="utf-8"?>
<worksheet xmlns="http://schemas.openxmlformats.org/spreadsheetml/2006/main" xmlns:r="http://schemas.openxmlformats.org/officeDocument/2006/relationships">
  <sheetPr codeName="Sheet14"/>
  <dimension ref="A1:X28"/>
  <sheetViews>
    <sheetView zoomScale="75" zoomScaleNormal="75" workbookViewId="0" topLeftCell="A1">
      <selection activeCell="A1" sqref="A1"/>
    </sheetView>
  </sheetViews>
  <sheetFormatPr defaultColWidth="9.00390625" defaultRowHeight="13.5"/>
  <cols>
    <col min="1" max="23" width="8.625" style="28" customWidth="1"/>
    <col min="24" max="16384" width="9.00390625" style="28" customWidth="1"/>
  </cols>
  <sheetData>
    <row r="1" spans="1:23" ht="21.75" customHeight="1" thickBot="1">
      <c r="A1" s="26"/>
      <c r="B1" s="26"/>
      <c r="C1" s="26"/>
      <c r="D1" s="26"/>
      <c r="E1" s="26"/>
      <c r="F1" s="26"/>
      <c r="G1" s="26"/>
      <c r="H1" s="26"/>
      <c r="I1" s="26"/>
      <c r="J1" s="26"/>
      <c r="K1" s="26"/>
      <c r="L1" s="26"/>
      <c r="M1" s="26"/>
      <c r="N1" s="26"/>
      <c r="O1" s="26"/>
      <c r="P1" s="26"/>
      <c r="Q1" s="26"/>
      <c r="R1" s="26"/>
      <c r="S1" s="26"/>
      <c r="T1" s="26"/>
      <c r="U1" s="26"/>
      <c r="V1" s="26"/>
      <c r="W1" s="27" t="s">
        <v>0</v>
      </c>
    </row>
    <row r="2" spans="1:23" ht="21.75" customHeight="1">
      <c r="A2" s="11"/>
      <c r="B2" s="122"/>
      <c r="C2" s="1871" t="str">
        <f>'全社連結PL'!C2</f>
        <v>2012年3月期　</v>
      </c>
      <c r="D2" s="1872"/>
      <c r="E2" s="1872"/>
      <c r="F2" s="1872"/>
      <c r="G2" s="1872"/>
      <c r="H2" s="1872"/>
      <c r="I2" s="1873"/>
      <c r="J2" s="1855" t="str">
        <f>'全社連結PL'!J2</f>
        <v>2011年3月期　</v>
      </c>
      <c r="K2" s="1856"/>
      <c r="L2" s="1856"/>
      <c r="M2" s="1856"/>
      <c r="N2" s="1856"/>
      <c r="O2" s="1856"/>
      <c r="P2" s="1857"/>
      <c r="Q2" s="1889" t="str">
        <f>'全社連結PL'!Q2</f>
        <v>2010年3月期</v>
      </c>
      <c r="R2" s="1890"/>
      <c r="S2" s="1890"/>
      <c r="T2" s="1890"/>
      <c r="U2" s="1890"/>
      <c r="V2" s="1890"/>
      <c r="W2" s="1908"/>
    </row>
    <row r="3" spans="1:23" ht="21.75" customHeight="1">
      <c r="A3" s="1868" t="s">
        <v>141</v>
      </c>
      <c r="B3" s="1892"/>
      <c r="C3" s="1874" t="str">
        <f>'全社連結PL'!C3</f>
        <v>計画</v>
      </c>
      <c r="D3" s="1875"/>
      <c r="E3" s="1875"/>
      <c r="F3" s="1875"/>
      <c r="G3" s="1875"/>
      <c r="H3" s="1875"/>
      <c r="I3" s="1876"/>
      <c r="J3" s="1858" t="str">
        <f>'全社連結PL'!J3</f>
        <v>実績</v>
      </c>
      <c r="K3" s="1869"/>
      <c r="L3" s="1869"/>
      <c r="M3" s="1869"/>
      <c r="N3" s="1869"/>
      <c r="O3" s="1869"/>
      <c r="P3" s="1870"/>
      <c r="Q3" s="1931" t="str">
        <f>'全社連結PL'!Q3</f>
        <v>実績</v>
      </c>
      <c r="R3" s="1894"/>
      <c r="S3" s="1894"/>
      <c r="T3" s="1894"/>
      <c r="U3" s="1894"/>
      <c r="V3" s="1894"/>
      <c r="W3" s="1911"/>
    </row>
    <row r="4" spans="1:23" ht="21.75" customHeight="1" thickBot="1">
      <c r="A4" s="569"/>
      <c r="B4" s="570"/>
      <c r="C4" s="1902" t="str">
        <f>'全社連結PL'!$C$4</f>
        <v>(2011年4月27日発表)</v>
      </c>
      <c r="D4" s="1903"/>
      <c r="E4" s="1903"/>
      <c r="F4" s="1903"/>
      <c r="G4" s="1903"/>
      <c r="H4" s="1903"/>
      <c r="I4" s="1904"/>
      <c r="J4" s="1898" t="str">
        <f>'全社連結PL'!J4</f>
        <v>(2011年4月27日発表）</v>
      </c>
      <c r="K4" s="1899"/>
      <c r="L4" s="1899"/>
      <c r="M4" s="1899"/>
      <c r="N4" s="1900"/>
      <c r="O4" s="1900"/>
      <c r="P4" s="1901"/>
      <c r="Q4" s="1982"/>
      <c r="R4" s="1983"/>
      <c r="S4" s="1984"/>
      <c r="T4" s="1983"/>
      <c r="U4" s="1983"/>
      <c r="V4" s="1984"/>
      <c r="W4" s="1930"/>
    </row>
    <row r="5" spans="1:23" ht="21.75" customHeight="1" thickBot="1">
      <c r="A5" s="1947"/>
      <c r="B5" s="1972"/>
      <c r="C5" s="1413" t="str">
        <f>'全社連結PL'!C5</f>
        <v>第1P</v>
      </c>
      <c r="D5" s="212" t="str">
        <f>'全社連結PL'!D5</f>
        <v>第2P</v>
      </c>
      <c r="E5" s="1414" t="str">
        <f>'全社連結PL'!E5</f>
        <v>第3P</v>
      </c>
      <c r="F5" s="1229" t="str">
        <f>'全社連結PL'!F5</f>
        <v>第4P</v>
      </c>
      <c r="G5" s="213" t="str">
        <f>'全社連結PL'!G5</f>
        <v>上期P</v>
      </c>
      <c r="H5" s="214" t="str">
        <f>'全社連結PL'!H5</f>
        <v>下期P</v>
      </c>
      <c r="I5" s="213" t="str">
        <f>'全社連結PL'!I5</f>
        <v>通期P</v>
      </c>
      <c r="J5" s="1417" t="s">
        <v>36</v>
      </c>
      <c r="K5" s="1541" t="s">
        <v>55</v>
      </c>
      <c r="L5" s="209" t="s">
        <v>38</v>
      </c>
      <c r="M5" s="199" t="s">
        <v>39</v>
      </c>
      <c r="N5" s="210" t="s">
        <v>37</v>
      </c>
      <c r="O5" s="211" t="s">
        <v>40</v>
      </c>
      <c r="P5" s="210" t="s">
        <v>41</v>
      </c>
      <c r="Q5" s="215" t="str">
        <f aca="true" t="shared" si="0" ref="Q5:W5">J5</f>
        <v>第1A</v>
      </c>
      <c r="R5" s="216" t="str">
        <f t="shared" si="0"/>
        <v>第2A</v>
      </c>
      <c r="S5" s="217" t="str">
        <f t="shared" si="0"/>
        <v>第3A</v>
      </c>
      <c r="T5" s="218" t="str">
        <f t="shared" si="0"/>
        <v>第4A</v>
      </c>
      <c r="U5" s="219" t="str">
        <f t="shared" si="0"/>
        <v>上期A</v>
      </c>
      <c r="V5" s="225" t="str">
        <f t="shared" si="0"/>
        <v>下期A</v>
      </c>
      <c r="W5" s="219" t="str">
        <f t="shared" si="0"/>
        <v>通期A</v>
      </c>
    </row>
    <row r="6" spans="1:24" ht="21.75" customHeight="1" thickBot="1" thickTop="1">
      <c r="A6" s="919" t="s">
        <v>146</v>
      </c>
      <c r="B6" s="920"/>
      <c r="C6" s="1171"/>
      <c r="D6" s="921"/>
      <c r="E6" s="921"/>
      <c r="F6" s="922"/>
      <c r="G6" s="924"/>
      <c r="H6" s="923"/>
      <c r="I6" s="924"/>
      <c r="J6" s="1542">
        <v>60.67</v>
      </c>
      <c r="K6" s="1543">
        <v>79.342</v>
      </c>
      <c r="L6" s="1543">
        <v>72.19800000000001</v>
      </c>
      <c r="M6" s="1544">
        <v>85.61</v>
      </c>
      <c r="N6" s="1545">
        <v>140.012</v>
      </c>
      <c r="O6" s="1546">
        <v>157.808</v>
      </c>
      <c r="P6" s="1545">
        <v>297.82</v>
      </c>
      <c r="Q6" s="925">
        <v>-91.34</v>
      </c>
      <c r="R6" s="593">
        <v>18.84</v>
      </c>
      <c r="S6" s="593">
        <v>68.7</v>
      </c>
      <c r="T6" s="926">
        <v>119.06</v>
      </c>
      <c r="U6" s="927">
        <v>-72.5</v>
      </c>
      <c r="V6" s="928">
        <v>187.76</v>
      </c>
      <c r="W6" s="927">
        <v>115.26</v>
      </c>
      <c r="X6" s="577"/>
    </row>
    <row r="7" spans="1:24" ht="21.75" customHeight="1">
      <c r="A7" s="963" t="s">
        <v>147</v>
      </c>
      <c r="B7" s="964"/>
      <c r="C7" s="1172"/>
      <c r="D7" s="965"/>
      <c r="E7" s="965"/>
      <c r="F7" s="966"/>
      <c r="G7" s="968"/>
      <c r="H7" s="967"/>
      <c r="I7" s="968"/>
      <c r="J7" s="1547">
        <v>66.5</v>
      </c>
      <c r="K7" s="1548">
        <v>61.49</v>
      </c>
      <c r="L7" s="1548">
        <v>61</v>
      </c>
      <c r="M7" s="1549">
        <v>47.08</v>
      </c>
      <c r="N7" s="1550">
        <v>127.99</v>
      </c>
      <c r="O7" s="1551">
        <v>108.08</v>
      </c>
      <c r="P7" s="1550">
        <v>236.07</v>
      </c>
      <c r="Q7" s="969">
        <v>6.7</v>
      </c>
      <c r="R7" s="970">
        <v>33.93</v>
      </c>
      <c r="S7" s="970">
        <v>58.53</v>
      </c>
      <c r="T7" s="971">
        <v>40.54</v>
      </c>
      <c r="U7" s="972">
        <v>40.63</v>
      </c>
      <c r="V7" s="973">
        <v>99.07</v>
      </c>
      <c r="W7" s="972">
        <v>139.7</v>
      </c>
      <c r="X7" s="577"/>
    </row>
    <row r="8" spans="1:24" ht="21.75" customHeight="1">
      <c r="A8" s="952"/>
      <c r="B8" s="953" t="str">
        <f>IAB!B8</f>
        <v>米州</v>
      </c>
      <c r="C8" s="1173"/>
      <c r="D8" s="954"/>
      <c r="E8" s="954"/>
      <c r="F8" s="955"/>
      <c r="G8" s="957"/>
      <c r="H8" s="956"/>
      <c r="I8" s="957"/>
      <c r="J8" s="1552">
        <v>5.35</v>
      </c>
      <c r="K8" s="1553">
        <v>7.71</v>
      </c>
      <c r="L8" s="1553">
        <v>8.07</v>
      </c>
      <c r="M8" s="1554">
        <v>7.14</v>
      </c>
      <c r="N8" s="1555">
        <v>13.06</v>
      </c>
      <c r="O8" s="1556">
        <v>15.21</v>
      </c>
      <c r="P8" s="1555">
        <v>28.27</v>
      </c>
      <c r="Q8" s="958">
        <v>-8.74</v>
      </c>
      <c r="R8" s="959">
        <v>1.6</v>
      </c>
      <c r="S8" s="959">
        <v>3.4</v>
      </c>
      <c r="T8" s="960">
        <v>-1.22</v>
      </c>
      <c r="U8" s="961">
        <v>-7.14</v>
      </c>
      <c r="V8" s="962">
        <v>2.18</v>
      </c>
      <c r="W8" s="961">
        <v>-4.96</v>
      </c>
      <c r="X8" s="577"/>
    </row>
    <row r="9" spans="1:24" ht="21.75" customHeight="1">
      <c r="A9" s="929"/>
      <c r="B9" s="930" t="str">
        <f>IAB!B9</f>
        <v>欧州他</v>
      </c>
      <c r="C9" s="1174"/>
      <c r="D9" s="931"/>
      <c r="E9" s="931"/>
      <c r="F9" s="932"/>
      <c r="G9" s="934"/>
      <c r="H9" s="933"/>
      <c r="I9" s="934"/>
      <c r="J9" s="1557">
        <v>7.9</v>
      </c>
      <c r="K9" s="1558">
        <v>8.72</v>
      </c>
      <c r="L9" s="1558">
        <v>9.36</v>
      </c>
      <c r="M9" s="1559">
        <v>8.1</v>
      </c>
      <c r="N9" s="1560">
        <v>16.62</v>
      </c>
      <c r="O9" s="1561">
        <v>17.46</v>
      </c>
      <c r="P9" s="1560">
        <v>34.08</v>
      </c>
      <c r="Q9" s="935">
        <v>1.33</v>
      </c>
      <c r="R9" s="936">
        <v>2.51</v>
      </c>
      <c r="S9" s="936">
        <v>9.38</v>
      </c>
      <c r="T9" s="937">
        <v>6.16</v>
      </c>
      <c r="U9" s="938">
        <v>3.84</v>
      </c>
      <c r="V9" s="939">
        <v>15.54</v>
      </c>
      <c r="W9" s="938">
        <v>19.38</v>
      </c>
      <c r="X9" s="577"/>
    </row>
    <row r="10" spans="1:24" ht="21.75" customHeight="1">
      <c r="A10" s="940"/>
      <c r="B10" s="930" t="str">
        <f>IAB!B10</f>
        <v>アジア</v>
      </c>
      <c r="C10" s="1174"/>
      <c r="D10" s="931"/>
      <c r="E10" s="931"/>
      <c r="F10" s="932"/>
      <c r="G10" s="934"/>
      <c r="H10" s="933"/>
      <c r="I10" s="934"/>
      <c r="J10" s="1557">
        <v>18.39</v>
      </c>
      <c r="K10" s="1558">
        <v>14.33</v>
      </c>
      <c r="L10" s="1558">
        <v>15.1</v>
      </c>
      <c r="M10" s="1559">
        <v>11.71</v>
      </c>
      <c r="N10" s="1560">
        <v>32.72</v>
      </c>
      <c r="O10" s="1561">
        <v>26.81</v>
      </c>
      <c r="P10" s="1560">
        <v>59.53</v>
      </c>
      <c r="Q10" s="935">
        <v>4.28</v>
      </c>
      <c r="R10" s="936">
        <v>11.32</v>
      </c>
      <c r="S10" s="936">
        <v>11.86</v>
      </c>
      <c r="T10" s="937">
        <v>7.91</v>
      </c>
      <c r="U10" s="938">
        <v>15.6</v>
      </c>
      <c r="V10" s="939">
        <v>19.77</v>
      </c>
      <c r="W10" s="938">
        <v>35.37</v>
      </c>
      <c r="X10" s="577"/>
    </row>
    <row r="11" spans="1:24" ht="21.75" customHeight="1" thickBot="1">
      <c r="A11" s="941"/>
      <c r="B11" s="942" t="str">
        <f>IAB!B11</f>
        <v>中華圏</v>
      </c>
      <c r="C11" s="1175"/>
      <c r="D11" s="943"/>
      <c r="E11" s="943"/>
      <c r="F11" s="944"/>
      <c r="G11" s="946"/>
      <c r="H11" s="945"/>
      <c r="I11" s="946"/>
      <c r="J11" s="1562">
        <v>34.86</v>
      </c>
      <c r="K11" s="1563">
        <v>30.73</v>
      </c>
      <c r="L11" s="1563">
        <v>28.93</v>
      </c>
      <c r="M11" s="1564">
        <v>19.67</v>
      </c>
      <c r="N11" s="1565">
        <v>65.59</v>
      </c>
      <c r="O11" s="1566">
        <v>48.6</v>
      </c>
      <c r="P11" s="1565">
        <v>114.19</v>
      </c>
      <c r="Q11" s="947">
        <v>9.83</v>
      </c>
      <c r="R11" s="948">
        <v>18.5</v>
      </c>
      <c r="S11" s="948">
        <v>33.89</v>
      </c>
      <c r="T11" s="949">
        <v>27.69</v>
      </c>
      <c r="U11" s="950">
        <v>28.33</v>
      </c>
      <c r="V11" s="951">
        <v>61.58</v>
      </c>
      <c r="W11" s="950">
        <v>89.91</v>
      </c>
      <c r="X11" s="577"/>
    </row>
    <row r="12" spans="1:24" s="584" customFormat="1" ht="21.75" customHeight="1" thickBot="1" thickTop="1">
      <c r="A12" s="582" t="s">
        <v>148</v>
      </c>
      <c r="B12" s="581"/>
      <c r="C12" s="1176"/>
      <c r="D12" s="594"/>
      <c r="E12" s="594"/>
      <c r="F12" s="595"/>
      <c r="G12" s="597"/>
      <c r="H12" s="596"/>
      <c r="I12" s="597"/>
      <c r="J12" s="1567">
        <v>-16.09</v>
      </c>
      <c r="K12" s="1568">
        <v>-7.58</v>
      </c>
      <c r="L12" s="1568">
        <v>-6.2</v>
      </c>
      <c r="M12" s="1569">
        <v>-23.65</v>
      </c>
      <c r="N12" s="1570">
        <v>-23.67</v>
      </c>
      <c r="O12" s="1571">
        <v>-29.85</v>
      </c>
      <c r="P12" s="1570">
        <v>-53.52</v>
      </c>
      <c r="Q12" s="598">
        <v>-17.46</v>
      </c>
      <c r="R12" s="599">
        <v>-27.52</v>
      </c>
      <c r="S12" s="599">
        <v>-40.23</v>
      </c>
      <c r="T12" s="600">
        <v>-39.01</v>
      </c>
      <c r="U12" s="601">
        <v>-44.98</v>
      </c>
      <c r="V12" s="602">
        <v>-79.24</v>
      </c>
      <c r="W12" s="601">
        <v>-124.22</v>
      </c>
      <c r="X12" s="583"/>
    </row>
    <row r="13" spans="1:24" ht="21.75" customHeight="1" thickBot="1" thickTop="1">
      <c r="A13" s="571" t="s">
        <v>143</v>
      </c>
      <c r="B13" s="572"/>
      <c r="C13" s="1177"/>
      <c r="D13" s="603"/>
      <c r="E13" s="603"/>
      <c r="F13" s="603"/>
      <c r="G13" s="605"/>
      <c r="H13" s="604"/>
      <c r="I13" s="605"/>
      <c r="J13" s="1572">
        <v>111.08</v>
      </c>
      <c r="K13" s="1573">
        <v>133.25199999999998</v>
      </c>
      <c r="L13" s="1573">
        <v>126.998</v>
      </c>
      <c r="M13" s="1574">
        <v>109.04</v>
      </c>
      <c r="N13" s="1575">
        <v>244.332</v>
      </c>
      <c r="O13" s="1576">
        <v>236.038</v>
      </c>
      <c r="P13" s="1575">
        <v>480.37</v>
      </c>
      <c r="Q13" s="606">
        <v>-102.1</v>
      </c>
      <c r="R13" s="607">
        <v>25.25</v>
      </c>
      <c r="S13" s="607">
        <v>87</v>
      </c>
      <c r="T13" s="608">
        <v>120.59</v>
      </c>
      <c r="U13" s="609">
        <v>-76.85</v>
      </c>
      <c r="V13" s="610">
        <v>207.59</v>
      </c>
      <c r="W13" s="609">
        <v>130.74</v>
      </c>
      <c r="X13" s="577"/>
    </row>
    <row r="14" spans="17:23" ht="21.75" customHeight="1" thickBot="1">
      <c r="Q14" s="566"/>
      <c r="R14" s="566"/>
      <c r="S14" s="566"/>
      <c r="T14" s="566"/>
      <c r="U14" s="566"/>
      <c r="V14" s="566"/>
      <c r="W14" s="567" t="s">
        <v>16</v>
      </c>
    </row>
    <row r="15" spans="8:23" ht="21.75" customHeight="1">
      <c r="H15" s="11"/>
      <c r="I15" s="122"/>
      <c r="J15" s="1896" t="str">
        <f>'全社連結PL'!J32</f>
        <v>2012年3月期計画 と 2011年3月期実績との比較</v>
      </c>
      <c r="K15" s="1897"/>
      <c r="L15" s="1897"/>
      <c r="M15" s="1897"/>
      <c r="N15" s="1897"/>
      <c r="O15" s="1897"/>
      <c r="P15" s="1934"/>
      <c r="Q15" s="1889" t="str">
        <f>'全社連結PL'!Q32</f>
        <v>2011年3月期実績　と　2010年3月期実績との比較</v>
      </c>
      <c r="R15" s="1890"/>
      <c r="S15" s="1890"/>
      <c r="T15" s="1890"/>
      <c r="U15" s="1890"/>
      <c r="V15" s="1890"/>
      <c r="W15" s="1908"/>
    </row>
    <row r="16" spans="8:24" ht="21.75" customHeight="1" thickBot="1">
      <c r="H16" s="1868" t="str">
        <f>A3</f>
        <v>地域別営業利益</v>
      </c>
      <c r="I16" s="1892"/>
      <c r="J16" s="1881"/>
      <c r="K16" s="1882"/>
      <c r="L16" s="1882"/>
      <c r="M16" s="1882"/>
      <c r="N16" s="1883"/>
      <c r="O16" s="1883"/>
      <c r="P16" s="1884"/>
      <c r="Q16" s="1909"/>
      <c r="R16" s="1910"/>
      <c r="S16" s="1894"/>
      <c r="T16" s="1910"/>
      <c r="U16" s="1910"/>
      <c r="V16" s="1894"/>
      <c r="W16" s="1911"/>
      <c r="X16" s="568"/>
    </row>
    <row r="17" spans="8:24" ht="21.75" customHeight="1" thickBot="1">
      <c r="H17" s="1985"/>
      <c r="I17" s="1986"/>
      <c r="J17" s="1232" t="s">
        <v>134</v>
      </c>
      <c r="K17" s="139" t="s">
        <v>135</v>
      </c>
      <c r="L17" s="1280" t="s">
        <v>136</v>
      </c>
      <c r="M17" s="139" t="s">
        <v>137</v>
      </c>
      <c r="N17" s="140" t="s">
        <v>138</v>
      </c>
      <c r="O17" s="140" t="s">
        <v>139</v>
      </c>
      <c r="P17" s="141" t="s">
        <v>140</v>
      </c>
      <c r="Q17" s="93" t="str">
        <f aca="true" t="shared" si="1" ref="Q17:W17">J5</f>
        <v>第1A</v>
      </c>
      <c r="R17" s="2" t="str">
        <f t="shared" si="1"/>
        <v>第2A</v>
      </c>
      <c r="S17" s="80" t="str">
        <f t="shared" si="1"/>
        <v>第3A</v>
      </c>
      <c r="T17" s="6" t="str">
        <f t="shared" si="1"/>
        <v>第4A</v>
      </c>
      <c r="U17" s="155" t="str">
        <f t="shared" si="1"/>
        <v>上期A</v>
      </c>
      <c r="V17" s="7" t="str">
        <f t="shared" si="1"/>
        <v>下期A</v>
      </c>
      <c r="W17" s="7" t="str">
        <f t="shared" si="1"/>
        <v>通期A</v>
      </c>
      <c r="X17" s="568"/>
    </row>
    <row r="18" spans="8:24" ht="21.75" customHeight="1" thickBot="1" thickTop="1">
      <c r="H18" s="919" t="s">
        <v>146</v>
      </c>
      <c r="I18" s="920"/>
      <c r="J18" s="1178"/>
      <c r="K18" s="848"/>
      <c r="L18" s="848"/>
      <c r="M18" s="974"/>
      <c r="N18" s="1178"/>
      <c r="O18" s="975"/>
      <c r="P18" s="976"/>
      <c r="Q18" s="578" t="s">
        <v>129</v>
      </c>
      <c r="R18" s="698">
        <f>K6/R6</f>
        <v>4.2113588110403395</v>
      </c>
      <c r="S18" s="698">
        <f>L6/S6</f>
        <v>1.0509170305676856</v>
      </c>
      <c r="T18" s="699">
        <f>M6/T6</f>
        <v>0.7190492188812363</v>
      </c>
      <c r="U18" s="578" t="s">
        <v>129</v>
      </c>
      <c r="V18" s="652">
        <f>O6/V6</f>
        <v>0.8404772049424798</v>
      </c>
      <c r="W18" s="580">
        <f>P6/W6</f>
        <v>2.583897275724449</v>
      </c>
      <c r="X18" s="568"/>
    </row>
    <row r="19" spans="8:24" ht="21.75" customHeight="1">
      <c r="H19" s="963" t="s">
        <v>147</v>
      </c>
      <c r="I19" s="964"/>
      <c r="J19" s="987"/>
      <c r="K19" s="98"/>
      <c r="L19" s="98"/>
      <c r="M19" s="986"/>
      <c r="N19" s="987"/>
      <c r="O19" s="987"/>
      <c r="P19" s="245"/>
      <c r="Q19" s="678">
        <f>J7/Q7</f>
        <v>9.925373134328359</v>
      </c>
      <c r="R19" s="679">
        <f aca="true" t="shared" si="2" ref="R19:V25">K7/R7</f>
        <v>1.8122605363984674</v>
      </c>
      <c r="S19" s="679">
        <f>L7/S7</f>
        <v>1.0422005808986845</v>
      </c>
      <c r="T19" s="680">
        <f>M7/T7</f>
        <v>1.1613221509620129</v>
      </c>
      <c r="U19" s="678">
        <f>N7/U7</f>
        <v>3.150135367954713</v>
      </c>
      <c r="V19" s="678">
        <f>O7/V7</f>
        <v>1.0909457959018876</v>
      </c>
      <c r="W19" s="681">
        <f aca="true" t="shared" si="3" ref="W19:W25">P7/W7</f>
        <v>1.6898353614889048</v>
      </c>
      <c r="X19" s="568"/>
    </row>
    <row r="20" spans="8:24" ht="21.75" customHeight="1">
      <c r="H20" s="952"/>
      <c r="I20" s="953" t="str">
        <f>IAB!B8</f>
        <v>米州</v>
      </c>
      <c r="J20" s="1075"/>
      <c r="K20" s="670"/>
      <c r="L20" s="670"/>
      <c r="M20" s="983"/>
      <c r="N20" s="1075"/>
      <c r="O20" s="984"/>
      <c r="P20" s="985"/>
      <c r="Q20" s="783" t="s">
        <v>129</v>
      </c>
      <c r="R20" s="673">
        <f t="shared" si="2"/>
        <v>4.81875</v>
      </c>
      <c r="S20" s="673">
        <f t="shared" si="2"/>
        <v>2.373529411764706</v>
      </c>
      <c r="T20" s="785" t="s">
        <v>129</v>
      </c>
      <c r="U20" s="783" t="s">
        <v>129</v>
      </c>
      <c r="V20" s="672">
        <f>O8/V8</f>
        <v>6.977064220183486</v>
      </c>
      <c r="W20" s="786" t="s">
        <v>129</v>
      </c>
      <c r="X20" s="568"/>
    </row>
    <row r="21" spans="8:24" ht="21.75" customHeight="1">
      <c r="H21" s="929"/>
      <c r="I21" s="930" t="str">
        <f>IAB!B9</f>
        <v>欧州他</v>
      </c>
      <c r="J21" s="978"/>
      <c r="K21" s="656"/>
      <c r="L21" s="656"/>
      <c r="M21" s="977"/>
      <c r="N21" s="978"/>
      <c r="O21" s="978"/>
      <c r="P21" s="979"/>
      <c r="Q21" s="706">
        <f>J9/Q9</f>
        <v>5.93984962406015</v>
      </c>
      <c r="R21" s="659">
        <f t="shared" si="2"/>
        <v>3.474103585657371</v>
      </c>
      <c r="S21" s="659">
        <f>L9/S9</f>
        <v>0.9978678038379529</v>
      </c>
      <c r="T21" s="660">
        <f t="shared" si="2"/>
        <v>1.3149350649350648</v>
      </c>
      <c r="U21" s="658">
        <f>N9/U9</f>
        <v>4.328125</v>
      </c>
      <c r="V21" s="658">
        <f t="shared" si="2"/>
        <v>1.1235521235521237</v>
      </c>
      <c r="W21" s="661">
        <f t="shared" si="3"/>
        <v>1.758513931888545</v>
      </c>
      <c r="X21" s="568"/>
    </row>
    <row r="22" spans="8:24" ht="21.75" customHeight="1">
      <c r="H22" s="940"/>
      <c r="I22" s="930" t="str">
        <f>IAB!B10</f>
        <v>アジア</v>
      </c>
      <c r="J22" s="978"/>
      <c r="K22" s="656"/>
      <c r="L22" s="656"/>
      <c r="M22" s="977"/>
      <c r="N22" s="978"/>
      <c r="O22" s="978"/>
      <c r="P22" s="979"/>
      <c r="Q22" s="706">
        <f>J10/Q10</f>
        <v>4.296728971962617</v>
      </c>
      <c r="R22" s="659">
        <f t="shared" si="2"/>
        <v>1.2659010600706713</v>
      </c>
      <c r="S22" s="659">
        <f>L10/S10</f>
        <v>1.27318718381113</v>
      </c>
      <c r="T22" s="660">
        <f t="shared" si="2"/>
        <v>1.4804045512010116</v>
      </c>
      <c r="U22" s="658">
        <f>N10/U10</f>
        <v>2.0974358974358975</v>
      </c>
      <c r="V22" s="658">
        <f t="shared" si="2"/>
        <v>1.3560950935761253</v>
      </c>
      <c r="W22" s="661">
        <f t="shared" si="3"/>
        <v>1.6830647441334465</v>
      </c>
      <c r="X22" s="568"/>
    </row>
    <row r="23" spans="8:23" ht="21.75" customHeight="1" thickBot="1">
      <c r="H23" s="941"/>
      <c r="I23" s="942" t="str">
        <f>IAB!B11</f>
        <v>中華圏</v>
      </c>
      <c r="J23" s="981"/>
      <c r="K23" s="662"/>
      <c r="L23" s="662"/>
      <c r="M23" s="980"/>
      <c r="N23" s="981"/>
      <c r="O23" s="981"/>
      <c r="P23" s="982"/>
      <c r="Q23" s="713">
        <f>J11/Q11</f>
        <v>3.546286876907426</v>
      </c>
      <c r="R23" s="665">
        <f t="shared" si="2"/>
        <v>1.6610810810810812</v>
      </c>
      <c r="S23" s="665">
        <f t="shared" si="2"/>
        <v>0.8536441428149897</v>
      </c>
      <c r="T23" s="666">
        <f t="shared" si="2"/>
        <v>0.7103647526182738</v>
      </c>
      <c r="U23" s="664">
        <f>N11/U11</f>
        <v>2.315213554535828</v>
      </c>
      <c r="V23" s="664">
        <f t="shared" si="2"/>
        <v>0.7892172783371225</v>
      </c>
      <c r="W23" s="667">
        <f t="shared" si="3"/>
        <v>1.2700478256033811</v>
      </c>
    </row>
    <row r="24" spans="8:23" ht="21.75" customHeight="1" thickBot="1" thickTop="1">
      <c r="H24" s="582" t="s">
        <v>148</v>
      </c>
      <c r="I24" s="581"/>
      <c r="J24" s="1179"/>
      <c r="K24" s="1180"/>
      <c r="L24" s="585"/>
      <c r="M24" s="586"/>
      <c r="N24" s="1179"/>
      <c r="O24" s="587"/>
      <c r="P24" s="588"/>
      <c r="Q24" s="589" t="s">
        <v>129</v>
      </c>
      <c r="R24" s="590" t="s">
        <v>129</v>
      </c>
      <c r="S24" s="590" t="s">
        <v>129</v>
      </c>
      <c r="T24" s="591" t="s">
        <v>129</v>
      </c>
      <c r="U24" s="589" t="s">
        <v>129</v>
      </c>
      <c r="V24" s="589" t="s">
        <v>129</v>
      </c>
      <c r="W24" s="592" t="s">
        <v>129</v>
      </c>
    </row>
    <row r="25" spans="8:23" ht="21.75" customHeight="1" thickBot="1" thickTop="1">
      <c r="H25" s="571" t="s">
        <v>143</v>
      </c>
      <c r="I25" s="572"/>
      <c r="J25" s="1076"/>
      <c r="K25" s="574"/>
      <c r="L25" s="574"/>
      <c r="M25" s="256"/>
      <c r="N25" s="1076"/>
      <c r="O25" s="575"/>
      <c r="P25" s="576"/>
      <c r="Q25" s="440" t="s">
        <v>129</v>
      </c>
      <c r="R25" s="517">
        <f t="shared" si="2"/>
        <v>5.277306930693069</v>
      </c>
      <c r="S25" s="517">
        <f t="shared" si="2"/>
        <v>1.4597471264367816</v>
      </c>
      <c r="T25" s="561">
        <f t="shared" si="2"/>
        <v>0.9042209138402852</v>
      </c>
      <c r="U25" s="440" t="s">
        <v>129</v>
      </c>
      <c r="V25" s="82">
        <f t="shared" si="2"/>
        <v>1.1370393564237198</v>
      </c>
      <c r="W25" s="105">
        <f t="shared" si="3"/>
        <v>3.6742389475294477</v>
      </c>
    </row>
    <row r="27" ht="13.5">
      <c r="C27" s="573"/>
    </row>
    <row r="28" ht="13.5">
      <c r="C28" s="573"/>
    </row>
  </sheetData>
  <mergeCells count="17">
    <mergeCell ref="H17:I17"/>
    <mergeCell ref="H16:I16"/>
    <mergeCell ref="C2:I2"/>
    <mergeCell ref="C3:I3"/>
    <mergeCell ref="C4:I4"/>
    <mergeCell ref="Q15:W15"/>
    <mergeCell ref="Q16:W16"/>
    <mergeCell ref="J4:P4"/>
    <mergeCell ref="J15:P15"/>
    <mergeCell ref="J16:P16"/>
    <mergeCell ref="A5:B5"/>
    <mergeCell ref="A3:B3"/>
    <mergeCell ref="Q4:W4"/>
    <mergeCell ref="Q2:W2"/>
    <mergeCell ref="Q3:W3"/>
    <mergeCell ref="J2:P2"/>
    <mergeCell ref="J3:P3"/>
  </mergeCells>
  <printOptions/>
  <pageMargins left="0.35433070866141736" right="0.2755905511811024" top="0.44" bottom="0.2" header="0.33" footer="0.2"/>
  <pageSetup horizontalDpi="600" verticalDpi="600" orientation="landscape" paperSize="9" scale="70" r:id="rId2"/>
  <headerFooter alignWithMargins="0">
    <oddFooter>&amp;C14&amp;R2011年3月期 データ集 営業利益地域別</oddFooter>
  </headerFooter>
  <drawing r:id="rId1"/>
</worksheet>
</file>

<file path=xl/worksheets/sheet15.xml><?xml version="1.0" encoding="utf-8"?>
<worksheet xmlns="http://schemas.openxmlformats.org/spreadsheetml/2006/main" xmlns:r="http://schemas.openxmlformats.org/officeDocument/2006/relationships">
  <dimension ref="A1:O39"/>
  <sheetViews>
    <sheetView view="pageBreakPreview" zoomScale="75" zoomScaleNormal="75" zoomScaleSheetLayoutView="75" workbookViewId="0" topLeftCell="A1">
      <selection activeCell="A1" sqref="A1"/>
    </sheetView>
  </sheetViews>
  <sheetFormatPr defaultColWidth="9.00390625" defaultRowHeight="13.5"/>
  <cols>
    <col min="1" max="2" width="12.625" style="28" customWidth="1"/>
    <col min="3" max="4" width="18.125" style="28" customWidth="1"/>
    <col min="5" max="5" width="19.125" style="28" customWidth="1"/>
    <col min="6" max="6" width="4.875" style="28" customWidth="1"/>
    <col min="7" max="8" width="12.625" style="28" customWidth="1"/>
    <col min="9" max="9" width="18.125" style="1157" customWidth="1"/>
    <col min="10" max="10" width="19.125" style="1157" customWidth="1"/>
    <col min="11" max="14" width="8.625" style="28" customWidth="1"/>
    <col min="15" max="16384" width="9.00390625" style="28" customWidth="1"/>
  </cols>
  <sheetData>
    <row r="1" spans="1:13" ht="27.75" customHeight="1" thickBot="1">
      <c r="A1" s="26"/>
      <c r="B1" s="26"/>
      <c r="C1" s="26"/>
      <c r="D1" s="26"/>
      <c r="E1" s="27" t="s">
        <v>186</v>
      </c>
      <c r="F1" s="26"/>
      <c r="G1" s="26"/>
      <c r="H1" s="26"/>
      <c r="I1" s="1139"/>
      <c r="J1" s="27" t="s">
        <v>16</v>
      </c>
      <c r="K1" s="26"/>
      <c r="L1" s="26"/>
      <c r="M1" s="26"/>
    </row>
    <row r="2" spans="1:15" ht="16.5" customHeight="1">
      <c r="A2" s="1996" t="s">
        <v>187</v>
      </c>
      <c r="B2" s="2019"/>
      <c r="C2" s="1008" t="s">
        <v>197</v>
      </c>
      <c r="D2" s="1140" t="s">
        <v>188</v>
      </c>
      <c r="E2" s="2005" t="s">
        <v>198</v>
      </c>
      <c r="F2" s="1141"/>
      <c r="G2" s="1996" t="s">
        <v>187</v>
      </c>
      <c r="H2" s="1997"/>
      <c r="I2" s="1009" t="str">
        <f>$C$2</f>
        <v>2011年3月期　</v>
      </c>
      <c r="J2" s="1142" t="str">
        <f>$D$2</f>
        <v>2010年3月期　</v>
      </c>
      <c r="K2" s="1141"/>
      <c r="L2" s="1141"/>
      <c r="M2" s="1141"/>
      <c r="N2" s="1143"/>
      <c r="O2" s="1143"/>
    </row>
    <row r="3" spans="1:15" ht="15.75" customHeight="1">
      <c r="A3" s="1868"/>
      <c r="B3" s="1892"/>
      <c r="C3" s="1007" t="s">
        <v>1</v>
      </c>
      <c r="D3" s="1144" t="s">
        <v>1</v>
      </c>
      <c r="E3" s="2017"/>
      <c r="F3" s="1141"/>
      <c r="G3" s="1868"/>
      <c r="H3" s="1862"/>
      <c r="I3" s="1145" t="s">
        <v>1</v>
      </c>
      <c r="J3" s="1146" t="s">
        <v>1</v>
      </c>
      <c r="K3" s="1141"/>
      <c r="L3" s="1141"/>
      <c r="M3" s="1141"/>
      <c r="N3" s="1143"/>
      <c r="O3" s="1143"/>
    </row>
    <row r="4" spans="1:15" ht="17.25" customHeight="1" thickBot="1">
      <c r="A4" s="1947"/>
      <c r="B4" s="1972"/>
      <c r="C4" s="1147"/>
      <c r="D4" s="1148"/>
      <c r="E4" s="2018"/>
      <c r="F4" s="1149"/>
      <c r="G4" s="2013" t="s">
        <v>189</v>
      </c>
      <c r="H4" s="2014"/>
      <c r="I4" s="139"/>
      <c r="J4" s="1150"/>
      <c r="K4" s="1141"/>
      <c r="L4" s="1141"/>
      <c r="M4" s="1141"/>
      <c r="N4" s="1143"/>
      <c r="O4" s="1143"/>
    </row>
    <row r="5" spans="1:15" ht="23.25" customHeight="1" thickTop="1">
      <c r="A5" s="1987" t="s">
        <v>190</v>
      </c>
      <c r="B5" s="2016"/>
      <c r="C5" s="1832">
        <v>132.03</v>
      </c>
      <c r="D5" s="1819">
        <v>110.5705</v>
      </c>
      <c r="E5" s="1828">
        <f aca="true" t="shared" si="0" ref="E5:E12">C5/D5</f>
        <v>1.1940797952437585</v>
      </c>
      <c r="F5" s="1151"/>
      <c r="G5" s="2000" t="s">
        <v>190</v>
      </c>
      <c r="H5" s="2001"/>
      <c r="I5" s="1152">
        <f aca="true" t="shared" si="1" ref="I5:I12">C5/$C$12</f>
        <v>0.319685467651917</v>
      </c>
      <c r="J5" s="1153">
        <f>D5/$D$12</f>
        <v>0.29218989482585483</v>
      </c>
      <c r="K5" s="1154"/>
      <c r="L5" s="1154"/>
      <c r="M5" s="1154"/>
      <c r="N5" s="1143"/>
      <c r="O5" s="1143"/>
    </row>
    <row r="6" spans="1:15" ht="23.25" customHeight="1">
      <c r="A6" s="1989" t="s">
        <v>191</v>
      </c>
      <c r="B6" s="2003"/>
      <c r="C6" s="1833">
        <v>56.03</v>
      </c>
      <c r="D6" s="1821">
        <v>50.42</v>
      </c>
      <c r="E6" s="1828">
        <f t="shared" si="0"/>
        <v>1.1112653708845697</v>
      </c>
      <c r="F6" s="1151"/>
      <c r="G6" s="1989" t="s">
        <v>191</v>
      </c>
      <c r="H6" s="2002"/>
      <c r="I6" s="1152">
        <f t="shared" si="1"/>
        <v>0.1356659604070053</v>
      </c>
      <c r="J6" s="1153">
        <f aca="true" t="shared" si="2" ref="J6:J12">D6/$D$12</f>
        <v>0.13323820094075367</v>
      </c>
      <c r="K6" s="1154"/>
      <c r="L6" s="1154"/>
      <c r="M6" s="1154"/>
      <c r="N6" s="1143"/>
      <c r="O6" s="1143"/>
    </row>
    <row r="7" spans="1:15" ht="23.25" customHeight="1">
      <c r="A7" s="1989" t="s">
        <v>192</v>
      </c>
      <c r="B7" s="2003"/>
      <c r="C7" s="1832">
        <v>52.89</v>
      </c>
      <c r="D7" s="1819">
        <v>49.79</v>
      </c>
      <c r="E7" s="1828">
        <f t="shared" si="0"/>
        <v>1.06226149829283</v>
      </c>
      <c r="F7" s="1151"/>
      <c r="G7" s="1989" t="s">
        <v>192</v>
      </c>
      <c r="H7" s="2002"/>
      <c r="I7" s="1152">
        <f t="shared" si="1"/>
        <v>0.12806304918662342</v>
      </c>
      <c r="J7" s="1153">
        <f t="shared" si="2"/>
        <v>0.13157338407060937</v>
      </c>
      <c r="K7" s="1154"/>
      <c r="L7" s="1154"/>
      <c r="M7" s="1154"/>
      <c r="N7" s="1143"/>
      <c r="O7" s="1143"/>
    </row>
    <row r="8" spans="1:15" ht="23.25" customHeight="1">
      <c r="A8" s="1989" t="s">
        <v>193</v>
      </c>
      <c r="B8" s="2003"/>
      <c r="C8" s="1832">
        <v>30.05</v>
      </c>
      <c r="D8" s="1819">
        <v>29.44</v>
      </c>
      <c r="E8" s="1828">
        <f t="shared" si="0"/>
        <v>1.020720108695652</v>
      </c>
      <c r="F8" s="1151"/>
      <c r="G8" s="1989" t="s">
        <v>193</v>
      </c>
      <c r="H8" s="2002"/>
      <c r="I8" s="1152">
        <f t="shared" si="1"/>
        <v>0.07276034464091574</v>
      </c>
      <c r="J8" s="1153">
        <f t="shared" si="2"/>
        <v>0.07779715659848845</v>
      </c>
      <c r="K8" s="1154"/>
      <c r="L8" s="1154"/>
      <c r="M8" s="1154"/>
      <c r="N8" s="1143"/>
      <c r="O8" s="1143"/>
    </row>
    <row r="9" spans="1:15" ht="23.25" customHeight="1">
      <c r="A9" s="1989" t="s">
        <v>194</v>
      </c>
      <c r="B9" s="2003"/>
      <c r="C9" s="1832">
        <v>50.37</v>
      </c>
      <c r="D9" s="1819">
        <v>50.24</v>
      </c>
      <c r="E9" s="1828">
        <f t="shared" si="0"/>
        <v>1.0025875796178343</v>
      </c>
      <c r="F9" s="1151"/>
      <c r="G9" s="1989" t="s">
        <v>194</v>
      </c>
      <c r="H9" s="2002"/>
      <c r="I9" s="1152">
        <f t="shared" si="1"/>
        <v>0.12196134973587108</v>
      </c>
      <c r="J9" s="1153">
        <f t="shared" si="2"/>
        <v>0.13276253897785528</v>
      </c>
      <c r="K9" s="1154"/>
      <c r="L9" s="1154"/>
      <c r="M9" s="1154"/>
      <c r="N9" s="1143"/>
      <c r="O9" s="1143"/>
    </row>
    <row r="10" spans="1:15" ht="23.25" customHeight="1">
      <c r="A10" s="1989" t="s">
        <v>15</v>
      </c>
      <c r="B10" s="1998"/>
      <c r="C10" s="1834">
        <v>25.13</v>
      </c>
      <c r="D10" s="1823">
        <v>17.3395</v>
      </c>
      <c r="E10" s="1829">
        <f t="shared" si="0"/>
        <v>1.4492920787796648</v>
      </c>
      <c r="F10" s="1151"/>
      <c r="G10" s="1989" t="s">
        <v>15</v>
      </c>
      <c r="H10" s="1990"/>
      <c r="I10" s="1152">
        <f t="shared" si="1"/>
        <v>0.06084750285611356</v>
      </c>
      <c r="J10" s="1153">
        <f t="shared" si="2"/>
        <v>0.04582078114264574</v>
      </c>
      <c r="K10" s="1154"/>
      <c r="L10" s="1154"/>
      <c r="M10" s="1154"/>
      <c r="N10" s="1143"/>
      <c r="O10" s="1143"/>
    </row>
    <row r="11" spans="1:15" ht="23.25" customHeight="1" thickBot="1">
      <c r="A11" s="2009" t="s">
        <v>93</v>
      </c>
      <c r="B11" s="2012"/>
      <c r="C11" s="1835">
        <v>66.49969301</v>
      </c>
      <c r="D11" s="1825">
        <v>70.62</v>
      </c>
      <c r="E11" s="1830">
        <f t="shared" si="0"/>
        <v>0.9416552394505805</v>
      </c>
      <c r="F11" s="1151"/>
      <c r="G11" s="1993" t="s">
        <v>93</v>
      </c>
      <c r="H11" s="1995"/>
      <c r="I11" s="1155">
        <f t="shared" si="1"/>
        <v>0.16101632552155393</v>
      </c>
      <c r="J11" s="1161">
        <f t="shared" si="2"/>
        <v>0.18661804344379262</v>
      </c>
      <c r="K11" s="1154"/>
      <c r="L11" s="1154"/>
      <c r="M11" s="1154"/>
      <c r="N11" s="1143"/>
      <c r="O11" s="1143"/>
    </row>
    <row r="12" spans="1:15" ht="23.25" customHeight="1" thickBot="1" thickTop="1">
      <c r="A12" s="1991" t="s">
        <v>18</v>
      </c>
      <c r="B12" s="2004"/>
      <c r="C12" s="1836">
        <v>412.99969301</v>
      </c>
      <c r="D12" s="1837">
        <v>378.42</v>
      </c>
      <c r="E12" s="1831">
        <f t="shared" si="0"/>
        <v>1.0913791369642196</v>
      </c>
      <c r="F12" s="1151"/>
      <c r="G12" s="1991" t="s">
        <v>18</v>
      </c>
      <c r="H12" s="1999"/>
      <c r="I12" s="1156">
        <f t="shared" si="1"/>
        <v>1</v>
      </c>
      <c r="J12" s="1160">
        <f t="shared" si="2"/>
        <v>1</v>
      </c>
      <c r="K12" s="1154"/>
      <c r="L12" s="1154"/>
      <c r="M12" s="1154"/>
      <c r="N12" s="1143"/>
      <c r="O12" s="1143"/>
    </row>
    <row r="13" spans="5:14" ht="17.25" customHeight="1">
      <c r="E13" s="584"/>
      <c r="K13" s="584"/>
      <c r="L13" s="584"/>
      <c r="M13" s="584"/>
      <c r="N13" s="1158"/>
    </row>
    <row r="14" spans="1:13" ht="14.25" thickBot="1">
      <c r="A14" s="26"/>
      <c r="B14" s="26"/>
      <c r="C14" s="26"/>
      <c r="D14" s="26"/>
      <c r="E14" s="26"/>
      <c r="F14" s="26"/>
      <c r="G14" s="26"/>
      <c r="H14" s="26"/>
      <c r="I14" s="1139"/>
      <c r="J14" s="1139"/>
      <c r="K14" s="26"/>
      <c r="L14" s="26"/>
      <c r="M14" s="26"/>
    </row>
    <row r="15" spans="1:15" ht="16.5" customHeight="1">
      <c r="A15" s="1996" t="s">
        <v>195</v>
      </c>
      <c r="B15" s="1997"/>
      <c r="C15" s="1009" t="str">
        <f>$C$2</f>
        <v>2011年3月期　</v>
      </c>
      <c r="D15" s="1140" t="str">
        <f>$D$2</f>
        <v>2010年3月期　</v>
      </c>
      <c r="E15" s="2005" t="str">
        <f>$E$2</f>
        <v>11年3月期実績/
10年3月期実績 </v>
      </c>
      <c r="F15" s="1141"/>
      <c r="G15" s="1996" t="s">
        <v>195</v>
      </c>
      <c r="H15" s="1997"/>
      <c r="I15" s="1009" t="str">
        <f>$C$2</f>
        <v>2011年3月期　</v>
      </c>
      <c r="J15" s="1142" t="str">
        <f>$D$2</f>
        <v>2010年3月期　</v>
      </c>
      <c r="K15" s="1141"/>
      <c r="L15" s="1141"/>
      <c r="M15" s="1141"/>
      <c r="N15" s="1143"/>
      <c r="O15" s="1143"/>
    </row>
    <row r="16" spans="1:15" ht="15.75" customHeight="1">
      <c r="A16" s="1868"/>
      <c r="B16" s="1862"/>
      <c r="C16" s="1145" t="s">
        <v>1</v>
      </c>
      <c r="D16" s="1144" t="s">
        <v>1</v>
      </c>
      <c r="E16" s="2006"/>
      <c r="F16" s="1141"/>
      <c r="G16" s="1868"/>
      <c r="H16" s="1862"/>
      <c r="I16" s="1145" t="s">
        <v>1</v>
      </c>
      <c r="J16" s="1146" t="s">
        <v>1</v>
      </c>
      <c r="K16" s="1141"/>
      <c r="L16" s="1141"/>
      <c r="M16" s="1141"/>
      <c r="N16" s="1143"/>
      <c r="O16" s="1143"/>
    </row>
    <row r="17" spans="1:15" ht="20.25" customHeight="1" thickBot="1">
      <c r="A17" s="1947"/>
      <c r="B17" s="1948"/>
      <c r="C17" s="139"/>
      <c r="D17" s="1148"/>
      <c r="E17" s="2007"/>
      <c r="F17" s="1149"/>
      <c r="G17" s="1947" t="s">
        <v>189</v>
      </c>
      <c r="H17" s="1948"/>
      <c r="I17" s="139"/>
      <c r="J17" s="1150"/>
      <c r="K17" s="1141"/>
      <c r="L17" s="1141"/>
      <c r="M17" s="1141"/>
      <c r="N17" s="1143"/>
      <c r="O17" s="1143"/>
    </row>
    <row r="18" spans="1:15" ht="23.25" customHeight="1" thickTop="1">
      <c r="A18" s="2000" t="s">
        <v>190</v>
      </c>
      <c r="B18" s="2001"/>
      <c r="C18" s="1818">
        <v>22.02</v>
      </c>
      <c r="D18" s="1819">
        <v>18.68</v>
      </c>
      <c r="E18" s="1828">
        <f aca="true" t="shared" si="3" ref="E18:E25">C18/D18</f>
        <v>1.1788008565310493</v>
      </c>
      <c r="F18" s="1151"/>
      <c r="G18" s="1987" t="s">
        <v>190</v>
      </c>
      <c r="H18" s="1988"/>
      <c r="I18" s="1152">
        <f aca="true" t="shared" si="4" ref="I18:I25">C18/$C$25</f>
        <v>0.09494653328734047</v>
      </c>
      <c r="J18" s="1153">
        <f>D18/$D$25</f>
        <v>0.09567711534521614</v>
      </c>
      <c r="K18" s="1154"/>
      <c r="L18" s="1154"/>
      <c r="M18" s="1154"/>
      <c r="N18" s="1143"/>
      <c r="O18" s="1143"/>
    </row>
    <row r="19" spans="1:15" ht="23.25" customHeight="1">
      <c r="A19" s="1989" t="s">
        <v>191</v>
      </c>
      <c r="B19" s="2002"/>
      <c r="C19" s="1820">
        <v>86.54</v>
      </c>
      <c r="D19" s="1821">
        <v>42.31</v>
      </c>
      <c r="E19" s="1828">
        <f t="shared" si="3"/>
        <v>2.0453793429449303</v>
      </c>
      <c r="F19" s="1151"/>
      <c r="G19" s="1989" t="s">
        <v>191</v>
      </c>
      <c r="H19" s="1990"/>
      <c r="I19" s="1152">
        <f t="shared" si="4"/>
        <v>0.3731459123835806</v>
      </c>
      <c r="J19" s="1153">
        <f>D19/$D$25</f>
        <v>0.2167076418766646</v>
      </c>
      <c r="K19" s="1154"/>
      <c r="L19" s="1154"/>
      <c r="M19" s="1154"/>
      <c r="N19" s="1143"/>
      <c r="O19" s="1143"/>
    </row>
    <row r="20" spans="1:15" ht="23.25" customHeight="1">
      <c r="A20" s="1989" t="s">
        <v>192</v>
      </c>
      <c r="B20" s="2002"/>
      <c r="C20" s="1818">
        <v>20.23</v>
      </c>
      <c r="D20" s="1819">
        <v>36.07</v>
      </c>
      <c r="E20" s="1828">
        <f t="shared" si="3"/>
        <v>0.5608538952037705</v>
      </c>
      <c r="F20" s="1151"/>
      <c r="G20" s="1989" t="s">
        <v>192</v>
      </c>
      <c r="H20" s="1990"/>
      <c r="I20" s="1152">
        <f t="shared" si="4"/>
        <v>0.08722835460503622</v>
      </c>
      <c r="J20" s="1153">
        <f aca="true" t="shared" si="5" ref="J20:J25">D20/$D$25</f>
        <v>0.18474697807826265</v>
      </c>
      <c r="K20" s="1154"/>
      <c r="L20" s="1154"/>
      <c r="M20" s="1154"/>
      <c r="N20" s="1143"/>
      <c r="O20" s="1143"/>
    </row>
    <row r="21" spans="1:15" ht="23.25" customHeight="1">
      <c r="A21" s="1989" t="s">
        <v>193</v>
      </c>
      <c r="B21" s="2002"/>
      <c r="C21" s="1818">
        <v>10.38</v>
      </c>
      <c r="D21" s="1819">
        <v>11.81</v>
      </c>
      <c r="E21" s="1828">
        <f t="shared" si="3"/>
        <v>0.8789161727349704</v>
      </c>
      <c r="F21" s="1151"/>
      <c r="G21" s="1989" t="s">
        <v>193</v>
      </c>
      <c r="H21" s="1990"/>
      <c r="I21" s="1152">
        <f t="shared" si="4"/>
        <v>0.04475681269403243</v>
      </c>
      <c r="J21" s="1153">
        <f t="shared" si="5"/>
        <v>0.060489653759475515</v>
      </c>
      <c r="K21" s="1154"/>
      <c r="L21" s="1154"/>
      <c r="M21" s="1154"/>
      <c r="N21" s="1143"/>
      <c r="O21" s="1143"/>
    </row>
    <row r="22" spans="1:15" ht="23.25" customHeight="1">
      <c r="A22" s="1989" t="s">
        <v>194</v>
      </c>
      <c r="B22" s="2002"/>
      <c r="C22" s="1818">
        <v>46.59</v>
      </c>
      <c r="D22" s="1819">
        <v>15</v>
      </c>
      <c r="E22" s="1828">
        <f t="shared" si="3"/>
        <v>3.1060000000000003</v>
      </c>
      <c r="F22" s="1151"/>
      <c r="G22" s="1989" t="s">
        <v>194</v>
      </c>
      <c r="H22" s="1990"/>
      <c r="I22" s="1152">
        <f t="shared" si="4"/>
        <v>0.20088823732321492</v>
      </c>
      <c r="J22" s="1153">
        <f t="shared" si="5"/>
        <v>0.07682851874615856</v>
      </c>
      <c r="K22" s="1154"/>
      <c r="L22" s="1154"/>
      <c r="M22" s="1154"/>
      <c r="N22" s="1143"/>
      <c r="O22" s="1143"/>
    </row>
    <row r="23" spans="1:15" ht="23.25" customHeight="1">
      <c r="A23" s="1989" t="s">
        <v>15</v>
      </c>
      <c r="B23" s="2008"/>
      <c r="C23" s="1822">
        <v>19.24</v>
      </c>
      <c r="D23" s="1823">
        <v>10.7</v>
      </c>
      <c r="E23" s="1829">
        <f t="shared" si="3"/>
        <v>1.7981308411214953</v>
      </c>
      <c r="F23" s="1151"/>
      <c r="G23" s="1989" t="s">
        <v>15</v>
      </c>
      <c r="H23" s="1990"/>
      <c r="I23" s="1152">
        <f t="shared" si="4"/>
        <v>0.08295964125560538</v>
      </c>
      <c r="J23" s="1153">
        <f t="shared" si="5"/>
        <v>0.05480434337225978</v>
      </c>
      <c r="K23" s="1154"/>
      <c r="L23" s="1154"/>
      <c r="M23" s="1154"/>
      <c r="N23" s="1143"/>
      <c r="O23" s="1143"/>
    </row>
    <row r="24" spans="1:15" ht="23.25" customHeight="1" thickBot="1">
      <c r="A24" s="1993" t="s">
        <v>93</v>
      </c>
      <c r="B24" s="2015"/>
      <c r="C24" s="1824">
        <v>26.92</v>
      </c>
      <c r="D24" s="1825">
        <v>60.67</v>
      </c>
      <c r="E24" s="1830">
        <f t="shared" si="3"/>
        <v>0.4437118839624197</v>
      </c>
      <c r="F24" s="1151"/>
      <c r="G24" s="1993" t="s">
        <v>93</v>
      </c>
      <c r="H24" s="1994"/>
      <c r="I24" s="1152">
        <f t="shared" si="4"/>
        <v>0.11607450845119008</v>
      </c>
      <c r="J24" s="1162">
        <f t="shared" si="5"/>
        <v>0.3107457488219627</v>
      </c>
      <c r="K24" s="1154"/>
      <c r="L24" s="1154"/>
      <c r="M24" s="1154"/>
      <c r="N24" s="1143"/>
      <c r="O24" s="1143"/>
    </row>
    <row r="25" spans="1:15" ht="23.25" customHeight="1" thickBot="1" thickTop="1">
      <c r="A25" s="1991" t="s">
        <v>18</v>
      </c>
      <c r="B25" s="1999"/>
      <c r="C25" s="1826">
        <v>231.92</v>
      </c>
      <c r="D25" s="1827">
        <v>195.24</v>
      </c>
      <c r="E25" s="1831">
        <f t="shared" si="3"/>
        <v>1.1878713378406063</v>
      </c>
      <c r="F25" s="1151"/>
      <c r="G25" s="1991" t="s">
        <v>18</v>
      </c>
      <c r="H25" s="1992"/>
      <c r="I25" s="1159">
        <f t="shared" si="4"/>
        <v>1</v>
      </c>
      <c r="J25" s="1160">
        <f t="shared" si="5"/>
        <v>1</v>
      </c>
      <c r="K25" s="1154"/>
      <c r="L25" s="1154"/>
      <c r="M25" s="1154"/>
      <c r="N25" s="1143"/>
      <c r="O25" s="1143"/>
    </row>
    <row r="27" spans="1:13" ht="14.25" thickBot="1">
      <c r="A27" s="26"/>
      <c r="B27" s="26"/>
      <c r="C27" s="26"/>
      <c r="D27" s="26"/>
      <c r="E27" s="26"/>
      <c r="F27" s="26"/>
      <c r="G27" s="26"/>
      <c r="H27" s="26"/>
      <c r="I27" s="1139"/>
      <c r="J27" s="1139"/>
      <c r="K27" s="26"/>
      <c r="L27" s="26"/>
      <c r="M27" s="26"/>
    </row>
    <row r="28" spans="1:15" ht="16.5" customHeight="1">
      <c r="A28" s="1996" t="s">
        <v>196</v>
      </c>
      <c r="B28" s="1997"/>
      <c r="C28" s="1009" t="str">
        <f>$C$2</f>
        <v>2011年3月期　</v>
      </c>
      <c r="D28" s="1140" t="str">
        <f>$D$2</f>
        <v>2010年3月期　</v>
      </c>
      <c r="E28" s="2005" t="str">
        <f>$E$2</f>
        <v>11年3月期実績/
10年3月期実績 </v>
      </c>
      <c r="F28" s="1141"/>
      <c r="G28" s="1996" t="s">
        <v>196</v>
      </c>
      <c r="H28" s="1997"/>
      <c r="I28" s="1009" t="str">
        <f>$C$2</f>
        <v>2011年3月期　</v>
      </c>
      <c r="J28" s="1142" t="str">
        <f>$D$2</f>
        <v>2010年3月期　</v>
      </c>
      <c r="K28" s="1141"/>
      <c r="L28" s="1141"/>
      <c r="M28" s="1141"/>
      <c r="N28" s="1143"/>
      <c r="O28" s="1143"/>
    </row>
    <row r="29" spans="1:15" ht="15.75" customHeight="1">
      <c r="A29" s="1868"/>
      <c r="B29" s="1862"/>
      <c r="C29" s="1145" t="s">
        <v>1</v>
      </c>
      <c r="D29" s="1144" t="s">
        <v>1</v>
      </c>
      <c r="E29" s="2006"/>
      <c r="F29" s="1141"/>
      <c r="G29" s="1868"/>
      <c r="H29" s="1862"/>
      <c r="I29" s="1145" t="s">
        <v>1</v>
      </c>
      <c r="J29" s="1146" t="s">
        <v>1</v>
      </c>
      <c r="K29" s="1141"/>
      <c r="L29" s="1141"/>
      <c r="M29" s="1141"/>
      <c r="N29" s="1143"/>
      <c r="O29" s="1143"/>
    </row>
    <row r="30" spans="1:15" ht="20.25" customHeight="1" thickBot="1">
      <c r="A30" s="1947"/>
      <c r="B30" s="1948"/>
      <c r="C30" s="139"/>
      <c r="D30" s="1148"/>
      <c r="E30" s="2007"/>
      <c r="F30" s="1149"/>
      <c r="G30" s="1947" t="s">
        <v>189</v>
      </c>
      <c r="H30" s="1948"/>
      <c r="I30" s="139"/>
      <c r="J30" s="1150"/>
      <c r="K30" s="1141"/>
      <c r="L30" s="1141"/>
      <c r="M30" s="1141"/>
      <c r="N30" s="1143"/>
      <c r="O30" s="1143"/>
    </row>
    <row r="31" spans="1:15" ht="23.25" customHeight="1" thickTop="1">
      <c r="A31" s="1987" t="s">
        <v>190</v>
      </c>
      <c r="B31" s="2011"/>
      <c r="C31" s="1838">
        <v>45.07</v>
      </c>
      <c r="D31" s="1839">
        <v>52.24</v>
      </c>
      <c r="E31" s="1828">
        <f aca="true" t="shared" si="6" ref="E31:E38">C31/D31</f>
        <v>0.8627488514548238</v>
      </c>
      <c r="F31" s="1151"/>
      <c r="G31" s="1987" t="s">
        <v>190</v>
      </c>
      <c r="H31" s="1988"/>
      <c r="I31" s="1152">
        <f aca="true" t="shared" si="7" ref="I31:I38">C31/$C$38</f>
        <v>0.19609293421510615</v>
      </c>
      <c r="J31" s="1153">
        <f>D31/$D$38</f>
        <v>0.1933812097430962</v>
      </c>
      <c r="K31" s="1154"/>
      <c r="M31" s="1154"/>
      <c r="N31" s="1143"/>
      <c r="O31" s="1143"/>
    </row>
    <row r="32" spans="1:15" ht="23.25" customHeight="1">
      <c r="A32" s="1989" t="s">
        <v>191</v>
      </c>
      <c r="B32" s="2002"/>
      <c r="C32" s="1840">
        <v>68.6</v>
      </c>
      <c r="D32" s="1841">
        <v>84.8</v>
      </c>
      <c r="E32" s="1828">
        <f t="shared" si="6"/>
        <v>0.8089622641509434</v>
      </c>
      <c r="F32" s="1151"/>
      <c r="G32" s="1989" t="s">
        <v>191</v>
      </c>
      <c r="H32" s="1990"/>
      <c r="I32" s="1152">
        <f t="shared" si="7"/>
        <v>0.29846849982596585</v>
      </c>
      <c r="J32" s="1153">
        <f aca="true" t="shared" si="8" ref="J32:J38">D32/$D$38</f>
        <v>0.3139113052491301</v>
      </c>
      <c r="K32" s="1154"/>
      <c r="M32" s="1154"/>
      <c r="N32" s="1143"/>
      <c r="O32" s="1143"/>
    </row>
    <row r="33" spans="1:15" ht="23.25" customHeight="1">
      <c r="A33" s="1989" t="s">
        <v>192</v>
      </c>
      <c r="B33" s="2002"/>
      <c r="C33" s="1838">
        <v>20.57</v>
      </c>
      <c r="D33" s="1839">
        <v>20.99</v>
      </c>
      <c r="E33" s="1828">
        <f t="shared" si="6"/>
        <v>0.9799904716531682</v>
      </c>
      <c r="F33" s="1151"/>
      <c r="G33" s="1989" t="s">
        <v>192</v>
      </c>
      <c r="H33" s="1990"/>
      <c r="I33" s="1152">
        <f t="shared" si="7"/>
        <v>0.08949704142011834</v>
      </c>
      <c r="J33" s="1153">
        <f t="shared" si="8"/>
        <v>0.07770045161767972</v>
      </c>
      <c r="K33" s="1154"/>
      <c r="M33" s="1154"/>
      <c r="N33" s="1143"/>
      <c r="O33" s="1143"/>
    </row>
    <row r="34" spans="1:15" ht="23.25" customHeight="1">
      <c r="A34" s="1989" t="s">
        <v>193</v>
      </c>
      <c r="B34" s="2002"/>
      <c r="C34" s="1838">
        <v>16.58</v>
      </c>
      <c r="D34" s="1839">
        <v>13.78</v>
      </c>
      <c r="E34" s="1828">
        <f t="shared" si="6"/>
        <v>1.2031930333817125</v>
      </c>
      <c r="F34" s="1151"/>
      <c r="G34" s="1989" t="s">
        <v>193</v>
      </c>
      <c r="H34" s="1990"/>
      <c r="I34" s="1152">
        <f t="shared" si="7"/>
        <v>0.07213713887922032</v>
      </c>
      <c r="J34" s="1153">
        <f t="shared" si="8"/>
        <v>0.05101058710298364</v>
      </c>
      <c r="K34" s="1154"/>
      <c r="M34" s="1154"/>
      <c r="N34" s="1143"/>
      <c r="O34" s="1143"/>
    </row>
    <row r="35" spans="1:15" ht="23.25" customHeight="1">
      <c r="A35" s="1989" t="s">
        <v>194</v>
      </c>
      <c r="B35" s="2002"/>
      <c r="C35" s="1838">
        <v>12.49</v>
      </c>
      <c r="D35" s="1839">
        <v>13.42</v>
      </c>
      <c r="E35" s="1828">
        <f t="shared" si="6"/>
        <v>0.9307004470938898</v>
      </c>
      <c r="F35" s="1151"/>
      <c r="G35" s="1989" t="s">
        <v>194</v>
      </c>
      <c r="H35" s="1990"/>
      <c r="I35" s="1152">
        <f t="shared" si="7"/>
        <v>0.05434215106160808</v>
      </c>
      <c r="J35" s="1153">
        <f t="shared" si="8"/>
        <v>0.04967794476937884</v>
      </c>
      <c r="K35" s="1154"/>
      <c r="M35" s="1154"/>
      <c r="N35" s="1143"/>
      <c r="O35" s="1143"/>
    </row>
    <row r="36" spans="1:15" ht="23.25" customHeight="1">
      <c r="A36" s="1989" t="s">
        <v>15</v>
      </c>
      <c r="B36" s="1990"/>
      <c r="C36" s="1842">
        <v>12.18</v>
      </c>
      <c r="D36" s="1843">
        <v>12.49</v>
      </c>
      <c r="E36" s="1829">
        <f t="shared" si="6"/>
        <v>0.9751801441152922</v>
      </c>
      <c r="F36" s="1151"/>
      <c r="G36" s="1989" t="s">
        <v>15</v>
      </c>
      <c r="H36" s="1990"/>
      <c r="I36" s="1152">
        <f t="shared" si="7"/>
        <v>0.05299338670379394</v>
      </c>
      <c r="J36" s="1153">
        <f t="shared" si="8"/>
        <v>0.04623528540756645</v>
      </c>
      <c r="K36" s="1154"/>
      <c r="M36" s="1154"/>
      <c r="N36" s="1143"/>
      <c r="O36" s="1143"/>
    </row>
    <row r="37" spans="1:15" ht="23.25" customHeight="1" thickBot="1">
      <c r="A37" s="2009" t="s">
        <v>93</v>
      </c>
      <c r="B37" s="2010"/>
      <c r="C37" s="1844">
        <v>54.35</v>
      </c>
      <c r="D37" s="1845">
        <v>72.42</v>
      </c>
      <c r="E37" s="1830">
        <f t="shared" si="6"/>
        <v>0.7504832919083126</v>
      </c>
      <c r="F37" s="1151"/>
      <c r="G37" s="1993" t="s">
        <v>93</v>
      </c>
      <c r="H37" s="1994"/>
      <c r="I37" s="1152">
        <f t="shared" si="7"/>
        <v>0.23646884789418726</v>
      </c>
      <c r="J37" s="1162">
        <f t="shared" si="8"/>
        <v>0.2680832161101651</v>
      </c>
      <c r="K37" s="1154"/>
      <c r="M37" s="1154"/>
      <c r="N37" s="1143"/>
      <c r="O37" s="1143"/>
    </row>
    <row r="38" spans="1:15" ht="23.25" customHeight="1" thickBot="1" thickTop="1">
      <c r="A38" s="1991" t="s">
        <v>18</v>
      </c>
      <c r="B38" s="1999"/>
      <c r="C38" s="1846">
        <v>229.84</v>
      </c>
      <c r="D38" s="1847">
        <v>270.14</v>
      </c>
      <c r="E38" s="1831">
        <f t="shared" si="6"/>
        <v>0.850818094321463</v>
      </c>
      <c r="F38" s="1151"/>
      <c r="G38" s="1991" t="s">
        <v>18</v>
      </c>
      <c r="H38" s="1992"/>
      <c r="I38" s="1159">
        <f t="shared" si="7"/>
        <v>1</v>
      </c>
      <c r="J38" s="1160">
        <f t="shared" si="8"/>
        <v>1</v>
      </c>
      <c r="K38" s="1154"/>
      <c r="M38" s="1154"/>
      <c r="N38" s="1143"/>
      <c r="O38" s="1143"/>
    </row>
    <row r="39" ht="13.5">
      <c r="D39" s="75"/>
    </row>
  </sheetData>
  <mergeCells count="63">
    <mergeCell ref="G2:H3"/>
    <mergeCell ref="G4:H4"/>
    <mergeCell ref="A24:B24"/>
    <mergeCell ref="G20:H20"/>
    <mergeCell ref="G21:H21"/>
    <mergeCell ref="G24:H24"/>
    <mergeCell ref="A5:B5"/>
    <mergeCell ref="A6:B6"/>
    <mergeCell ref="E2:E4"/>
    <mergeCell ref="A2:B3"/>
    <mergeCell ref="A4:B4"/>
    <mergeCell ref="A31:B31"/>
    <mergeCell ref="A32:B32"/>
    <mergeCell ref="A11:B11"/>
    <mergeCell ref="A28:B29"/>
    <mergeCell ref="A30:B30"/>
    <mergeCell ref="A25:B25"/>
    <mergeCell ref="A22:B22"/>
    <mergeCell ref="A8:B8"/>
    <mergeCell ref="A9:B9"/>
    <mergeCell ref="A37:B37"/>
    <mergeCell ref="A33:B33"/>
    <mergeCell ref="A34:B34"/>
    <mergeCell ref="A35:B35"/>
    <mergeCell ref="A36:B36"/>
    <mergeCell ref="E28:E30"/>
    <mergeCell ref="E15:E17"/>
    <mergeCell ref="A15:B16"/>
    <mergeCell ref="A17:B17"/>
    <mergeCell ref="A21:B21"/>
    <mergeCell ref="A23:B23"/>
    <mergeCell ref="A12:B12"/>
    <mergeCell ref="A18:B18"/>
    <mergeCell ref="A19:B19"/>
    <mergeCell ref="A20:B20"/>
    <mergeCell ref="A10:B10"/>
    <mergeCell ref="A38:B38"/>
    <mergeCell ref="G5:H5"/>
    <mergeCell ref="G6:H6"/>
    <mergeCell ref="G7:H7"/>
    <mergeCell ref="G8:H8"/>
    <mergeCell ref="G9:H9"/>
    <mergeCell ref="G12:H12"/>
    <mergeCell ref="G19:H19"/>
    <mergeCell ref="A7:B7"/>
    <mergeCell ref="G11:H11"/>
    <mergeCell ref="G10:H10"/>
    <mergeCell ref="G23:H23"/>
    <mergeCell ref="G28:H29"/>
    <mergeCell ref="G22:H22"/>
    <mergeCell ref="G25:H25"/>
    <mergeCell ref="G15:H16"/>
    <mergeCell ref="G17:H17"/>
    <mergeCell ref="G18:H18"/>
    <mergeCell ref="G30:H30"/>
    <mergeCell ref="G31:H31"/>
    <mergeCell ref="G32:H32"/>
    <mergeCell ref="G38:H38"/>
    <mergeCell ref="G33:H33"/>
    <mergeCell ref="G34:H34"/>
    <mergeCell ref="G35:H35"/>
    <mergeCell ref="G37:H37"/>
    <mergeCell ref="G36:H36"/>
  </mergeCells>
  <printOptions/>
  <pageMargins left="1.17" right="0.32" top="0.57" bottom="0.12" header="0.34" footer="0.18"/>
  <pageSetup horizontalDpi="600" verticalDpi="600" orientation="landscape" paperSize="9" scale="70" r:id="rId2"/>
  <headerFooter alignWithMargins="0">
    <oddFooter>&amp;C１５&amp;R2011年3月期　データ集 RD・設備・減価償却</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X53"/>
  <sheetViews>
    <sheetView view="pageBreakPreview" zoomScale="60" zoomScaleNormal="75"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11.625" style="30" customWidth="1"/>
    <col min="2" max="2" width="14.50390625" style="30" customWidth="1"/>
    <col min="3" max="9" width="9.375" style="30" customWidth="1"/>
    <col min="10" max="23" width="10.00390625" style="30" customWidth="1"/>
    <col min="24" max="16384" width="9.00390625" style="30" customWidth="1"/>
  </cols>
  <sheetData>
    <row r="1" spans="1:23" ht="13.5" customHeight="1" thickBot="1">
      <c r="A1" s="1"/>
      <c r="B1" s="1"/>
      <c r="C1" s="1"/>
      <c r="D1" s="1"/>
      <c r="E1" s="1"/>
      <c r="F1" s="1"/>
      <c r="G1" s="1"/>
      <c r="H1" s="1"/>
      <c r="I1" s="1"/>
      <c r="J1" s="1"/>
      <c r="K1" s="37" t="s">
        <v>68</v>
      </c>
      <c r="L1" s="1"/>
      <c r="M1" s="1"/>
      <c r="N1" s="1"/>
      <c r="O1" s="1"/>
      <c r="P1" s="1"/>
      <c r="Q1" s="136"/>
      <c r="R1" s="136"/>
      <c r="S1" s="136"/>
      <c r="T1" s="136"/>
      <c r="U1" s="136"/>
      <c r="V1" s="136"/>
      <c r="W1" s="136" t="s">
        <v>0</v>
      </c>
    </row>
    <row r="2" spans="1:23" ht="19.5" customHeight="1">
      <c r="A2" s="12"/>
      <c r="B2" s="13"/>
      <c r="C2" s="1871" t="s">
        <v>170</v>
      </c>
      <c r="D2" s="1872"/>
      <c r="E2" s="1872"/>
      <c r="F2" s="1872"/>
      <c r="G2" s="1872"/>
      <c r="H2" s="1872"/>
      <c r="I2" s="1873"/>
      <c r="J2" s="1855" t="s">
        <v>172</v>
      </c>
      <c r="K2" s="1856"/>
      <c r="L2" s="1856"/>
      <c r="M2" s="1856"/>
      <c r="N2" s="1856"/>
      <c r="O2" s="1856"/>
      <c r="P2" s="1857"/>
      <c r="Q2" s="1865" t="s">
        <v>113</v>
      </c>
      <c r="R2" s="1866"/>
      <c r="S2" s="1866"/>
      <c r="T2" s="1866"/>
      <c r="U2" s="1866"/>
      <c r="V2" s="1866"/>
      <c r="W2" s="1867"/>
    </row>
    <row r="3" spans="1:23" ht="19.5" customHeight="1">
      <c r="A3" s="1868" t="s">
        <v>9</v>
      </c>
      <c r="B3" s="1862"/>
      <c r="C3" s="1874" t="s">
        <v>171</v>
      </c>
      <c r="D3" s="1875"/>
      <c r="E3" s="1875"/>
      <c r="F3" s="1875"/>
      <c r="G3" s="1875"/>
      <c r="H3" s="1875"/>
      <c r="I3" s="1876"/>
      <c r="J3" s="1858" t="s">
        <v>1</v>
      </c>
      <c r="K3" s="1869"/>
      <c r="L3" s="1869"/>
      <c r="M3" s="1869"/>
      <c r="N3" s="1869"/>
      <c r="O3" s="1869"/>
      <c r="P3" s="1870"/>
      <c r="Q3" s="1860" t="s">
        <v>100</v>
      </c>
      <c r="R3" s="1861"/>
      <c r="S3" s="1861"/>
      <c r="T3" s="1861"/>
      <c r="U3" s="1861"/>
      <c r="V3" s="1861"/>
      <c r="W3" s="1859"/>
    </row>
    <row r="4" spans="1:23" ht="19.5" customHeight="1" thickBot="1">
      <c r="A4" s="14"/>
      <c r="B4" s="15"/>
      <c r="C4" s="1902" t="s">
        <v>211</v>
      </c>
      <c r="D4" s="1903"/>
      <c r="E4" s="1903"/>
      <c r="F4" s="1903"/>
      <c r="G4" s="1903"/>
      <c r="H4" s="1903"/>
      <c r="I4" s="1904"/>
      <c r="J4" s="1898" t="s">
        <v>212</v>
      </c>
      <c r="K4" s="1899"/>
      <c r="L4" s="1899"/>
      <c r="M4" s="1899"/>
      <c r="N4" s="1900"/>
      <c r="O4" s="1900"/>
      <c r="P4" s="1901"/>
      <c r="Q4" s="1885"/>
      <c r="R4" s="1886"/>
      <c r="S4" s="1887"/>
      <c r="T4" s="1886"/>
      <c r="U4" s="1886"/>
      <c r="V4" s="1887"/>
      <c r="W4" s="1888"/>
    </row>
    <row r="5" spans="1:23" ht="19.5" customHeight="1" thickBot="1">
      <c r="A5" s="1877"/>
      <c r="B5" s="1878"/>
      <c r="C5" s="1228" t="s">
        <v>173</v>
      </c>
      <c r="D5" s="118" t="s">
        <v>174</v>
      </c>
      <c r="E5" s="119" t="s">
        <v>175</v>
      </c>
      <c r="F5" s="1229" t="s">
        <v>176</v>
      </c>
      <c r="G5" s="9" t="s">
        <v>177</v>
      </c>
      <c r="H5" s="10" t="s">
        <v>178</v>
      </c>
      <c r="I5" s="9" t="s">
        <v>179</v>
      </c>
      <c r="J5" s="1232" t="s">
        <v>133</v>
      </c>
      <c r="K5" s="139" t="s">
        <v>180</v>
      </c>
      <c r="L5" s="137" t="s">
        <v>181</v>
      </c>
      <c r="M5" s="139" t="s">
        <v>182</v>
      </c>
      <c r="N5" s="140" t="s">
        <v>183</v>
      </c>
      <c r="O5" s="140" t="s">
        <v>184</v>
      </c>
      <c r="P5" s="141" t="s">
        <v>185</v>
      </c>
      <c r="Q5" s="93" t="s">
        <v>36</v>
      </c>
      <c r="R5" s="2" t="s">
        <v>110</v>
      </c>
      <c r="S5" s="80" t="s">
        <v>38</v>
      </c>
      <c r="T5" s="6" t="s">
        <v>39</v>
      </c>
      <c r="U5" s="7" t="s">
        <v>37</v>
      </c>
      <c r="V5" s="7" t="s">
        <v>40</v>
      </c>
      <c r="W5" s="7" t="s">
        <v>41</v>
      </c>
    </row>
    <row r="6" spans="1:24" ht="20.25" customHeight="1" thickTop="1">
      <c r="A6" s="144" t="s">
        <v>2</v>
      </c>
      <c r="B6" s="17"/>
      <c r="C6" s="524">
        <v>1450</v>
      </c>
      <c r="D6" s="1588"/>
      <c r="E6" s="1589"/>
      <c r="F6" s="1590"/>
      <c r="G6" s="1610" t="s">
        <v>131</v>
      </c>
      <c r="H6" s="1610" t="s">
        <v>131</v>
      </c>
      <c r="I6" s="1610" t="s">
        <v>131</v>
      </c>
      <c r="J6" s="1231">
        <v>1469.59</v>
      </c>
      <c r="K6" s="1357">
        <v>1509.46</v>
      </c>
      <c r="L6" s="1642">
        <v>1534.06</v>
      </c>
      <c r="M6" s="1231">
        <v>1665.1434848200006</v>
      </c>
      <c r="N6" s="1350">
        <v>2979.05</v>
      </c>
      <c r="O6" s="1350">
        <v>3199.20348482</v>
      </c>
      <c r="P6" s="1350">
        <v>6178.25348482</v>
      </c>
      <c r="Q6" s="281">
        <v>1069.23</v>
      </c>
      <c r="R6" s="81">
        <v>1254.47</v>
      </c>
      <c r="S6" s="283">
        <v>1381.3</v>
      </c>
      <c r="T6" s="282">
        <v>1541.94</v>
      </c>
      <c r="U6" s="284">
        <v>2323.7</v>
      </c>
      <c r="V6" s="284">
        <v>2923.24</v>
      </c>
      <c r="W6" s="285">
        <v>5246.94</v>
      </c>
      <c r="X6" s="143"/>
    </row>
    <row r="7" spans="1:24" ht="20.25" customHeight="1">
      <c r="A7" s="144" t="s">
        <v>3</v>
      </c>
      <c r="B7" s="17"/>
      <c r="C7" s="1591"/>
      <c r="D7" s="1592"/>
      <c r="E7" s="1592"/>
      <c r="F7" s="1593"/>
      <c r="G7" s="1611" t="s">
        <v>114</v>
      </c>
      <c r="H7" s="1611" t="s">
        <v>114</v>
      </c>
      <c r="I7" s="1611" t="s">
        <v>114</v>
      </c>
      <c r="J7" s="1643">
        <f aca="true" t="shared" si="0" ref="J7:P7">J6-J8</f>
        <v>908.66</v>
      </c>
      <c r="K7" s="1353">
        <f t="shared" si="0"/>
        <v>941.3000000000001</v>
      </c>
      <c r="L7" s="1353">
        <f t="shared" si="0"/>
        <v>948.79</v>
      </c>
      <c r="M7" s="1231">
        <f t="shared" si="0"/>
        <v>1062.4795958000007</v>
      </c>
      <c r="N7" s="1350">
        <f t="shared" si="0"/>
        <v>1849.9600000000003</v>
      </c>
      <c r="O7" s="1350">
        <f t="shared" si="0"/>
        <v>2011.2695958000002</v>
      </c>
      <c r="P7" s="1350">
        <f t="shared" si="0"/>
        <v>3861.2295958000004</v>
      </c>
      <c r="Q7" s="281">
        <v>747.15</v>
      </c>
      <c r="R7" s="83">
        <v>820.98</v>
      </c>
      <c r="S7" s="283">
        <v>875.1</v>
      </c>
      <c r="T7" s="282">
        <v>960.84</v>
      </c>
      <c r="U7" s="284">
        <v>1567.6</v>
      </c>
      <c r="V7" s="284">
        <v>1835.94</v>
      </c>
      <c r="W7" s="285">
        <v>3403.54</v>
      </c>
      <c r="X7" s="143"/>
    </row>
    <row r="8" spans="1:24" ht="20.25" customHeight="1">
      <c r="A8" s="33" t="s">
        <v>4</v>
      </c>
      <c r="B8" s="18"/>
      <c r="C8" s="1594"/>
      <c r="D8" s="1588"/>
      <c r="E8" s="1595"/>
      <c r="F8" s="1594"/>
      <c r="G8" s="1612" t="s">
        <v>114</v>
      </c>
      <c r="H8" s="1612" t="s">
        <v>114</v>
      </c>
      <c r="I8" s="1612" t="s">
        <v>114</v>
      </c>
      <c r="J8" s="1354">
        <v>560.93</v>
      </c>
      <c r="K8" s="1357">
        <v>568.16</v>
      </c>
      <c r="L8" s="1644">
        <v>585.27</v>
      </c>
      <c r="M8" s="1354">
        <v>602.6638890199999</v>
      </c>
      <c r="N8" s="1355">
        <v>1129.09</v>
      </c>
      <c r="O8" s="1355">
        <v>1187.93388902</v>
      </c>
      <c r="P8" s="1355">
        <v>2317.02388902</v>
      </c>
      <c r="Q8" s="287">
        <v>322.08</v>
      </c>
      <c r="R8" s="81">
        <v>434.02</v>
      </c>
      <c r="S8" s="289">
        <v>506.2</v>
      </c>
      <c r="T8" s="288">
        <v>581.1</v>
      </c>
      <c r="U8" s="290">
        <v>756.1</v>
      </c>
      <c r="V8" s="290">
        <v>1087.3</v>
      </c>
      <c r="W8" s="291">
        <v>1843.4</v>
      </c>
      <c r="X8" s="143"/>
    </row>
    <row r="9" spans="1:24" ht="20.25" customHeight="1">
      <c r="A9" s="145"/>
      <c r="B9" s="179" t="s">
        <v>30</v>
      </c>
      <c r="C9" s="1596"/>
      <c r="D9" s="1597"/>
      <c r="E9" s="1598"/>
      <c r="F9" s="1596"/>
      <c r="G9" s="1613" t="s">
        <v>114</v>
      </c>
      <c r="H9" s="1614" t="s">
        <v>114</v>
      </c>
      <c r="I9" s="1613" t="s">
        <v>114</v>
      </c>
      <c r="J9" s="1645">
        <v>354.92</v>
      </c>
      <c r="K9" s="1646">
        <v>338</v>
      </c>
      <c r="L9" s="1647">
        <v>353.68</v>
      </c>
      <c r="M9" s="1645">
        <v>377.05318143</v>
      </c>
      <c r="N9" s="1648">
        <v>692.92</v>
      </c>
      <c r="O9" s="1648">
        <v>730.73318143</v>
      </c>
      <c r="P9" s="1648">
        <v>1423.6531814299997</v>
      </c>
      <c r="Q9" s="292">
        <v>332.83799999999997</v>
      </c>
      <c r="R9" s="521">
        <v>324.452</v>
      </c>
      <c r="S9" s="294">
        <v>325.41</v>
      </c>
      <c r="T9" s="293">
        <v>351.5</v>
      </c>
      <c r="U9" s="295">
        <v>657.29</v>
      </c>
      <c r="V9" s="295">
        <v>676.91</v>
      </c>
      <c r="W9" s="296">
        <v>1334.2</v>
      </c>
      <c r="X9" s="143"/>
    </row>
    <row r="10" spans="1:24" ht="20.25" customHeight="1">
      <c r="A10" s="14"/>
      <c r="B10" s="52" t="s">
        <v>32</v>
      </c>
      <c r="C10" s="1599"/>
      <c r="D10" s="1600"/>
      <c r="E10" s="1601"/>
      <c r="F10" s="1599"/>
      <c r="G10" s="1615" t="s">
        <v>114</v>
      </c>
      <c r="H10" s="1616" t="s">
        <v>114</v>
      </c>
      <c r="I10" s="1615" t="s">
        <v>114</v>
      </c>
      <c r="J10" s="1649">
        <v>94.93</v>
      </c>
      <c r="K10" s="1650">
        <v>96.8</v>
      </c>
      <c r="L10" s="1651">
        <v>104.24</v>
      </c>
      <c r="M10" s="1649">
        <v>117.02969300999996</v>
      </c>
      <c r="N10" s="1652">
        <v>191.73</v>
      </c>
      <c r="O10" s="1652">
        <v>221.26969301</v>
      </c>
      <c r="P10" s="1652">
        <v>412.99969301</v>
      </c>
      <c r="Q10" s="297">
        <v>91.34</v>
      </c>
      <c r="R10" s="298">
        <v>84.32</v>
      </c>
      <c r="S10" s="299">
        <v>93.84</v>
      </c>
      <c r="T10" s="298">
        <v>108.9</v>
      </c>
      <c r="U10" s="300">
        <v>175.66</v>
      </c>
      <c r="V10" s="300">
        <v>202.74</v>
      </c>
      <c r="W10" s="301">
        <v>378.4</v>
      </c>
      <c r="X10" s="143"/>
    </row>
    <row r="11" spans="1:24" ht="20.25" customHeight="1">
      <c r="A11" s="144" t="s">
        <v>31</v>
      </c>
      <c r="B11" s="17"/>
      <c r="C11" s="1590"/>
      <c r="D11" s="1602"/>
      <c r="E11" s="1602"/>
      <c r="F11" s="1590"/>
      <c r="G11" s="1611" t="s">
        <v>114</v>
      </c>
      <c r="H11" s="1617" t="s">
        <v>114</v>
      </c>
      <c r="I11" s="1611" t="s">
        <v>114</v>
      </c>
      <c r="J11" s="1231">
        <v>449.85</v>
      </c>
      <c r="K11" s="1653">
        <v>434.8</v>
      </c>
      <c r="L11" s="1653">
        <v>457.92</v>
      </c>
      <c r="M11" s="1642">
        <v>494.08287443999996</v>
      </c>
      <c r="N11" s="1654">
        <v>884.65</v>
      </c>
      <c r="O11" s="1654">
        <v>952.0028744399999</v>
      </c>
      <c r="P11" s="1654">
        <v>1836.6528744399998</v>
      </c>
      <c r="Q11" s="281">
        <v>424.178</v>
      </c>
      <c r="R11" s="282">
        <v>408.772</v>
      </c>
      <c r="S11" s="283">
        <v>419.25</v>
      </c>
      <c r="T11" s="282">
        <v>460.4</v>
      </c>
      <c r="U11" s="284">
        <v>832.95</v>
      </c>
      <c r="V11" s="284">
        <v>879.65</v>
      </c>
      <c r="W11" s="285">
        <v>1712.6</v>
      </c>
      <c r="X11" s="143"/>
    </row>
    <row r="12" spans="1:24" ht="20.25" customHeight="1">
      <c r="A12" s="33" t="s">
        <v>5</v>
      </c>
      <c r="B12" s="18"/>
      <c r="C12" s="1594"/>
      <c r="D12" s="1592"/>
      <c r="E12" s="1595"/>
      <c r="F12" s="1594"/>
      <c r="G12" s="1612" t="s">
        <v>114</v>
      </c>
      <c r="H12" s="1618" t="s">
        <v>114</v>
      </c>
      <c r="I12" s="1611" t="s">
        <v>114</v>
      </c>
      <c r="J12" s="1354">
        <v>111.08</v>
      </c>
      <c r="K12" s="1353">
        <v>133.36</v>
      </c>
      <c r="L12" s="1644">
        <v>127.35</v>
      </c>
      <c r="M12" s="1354">
        <v>108.58101457999999</v>
      </c>
      <c r="N12" s="1355">
        <v>244.44</v>
      </c>
      <c r="O12" s="1355">
        <v>235.93101458</v>
      </c>
      <c r="P12" s="1355">
        <v>480.37101458</v>
      </c>
      <c r="Q12" s="287">
        <v>-102.098</v>
      </c>
      <c r="R12" s="288">
        <v>25.248000000000005</v>
      </c>
      <c r="S12" s="289">
        <v>86.95000000000013</v>
      </c>
      <c r="T12" s="288">
        <v>120.7</v>
      </c>
      <c r="U12" s="290">
        <v>-76.85</v>
      </c>
      <c r="V12" s="290">
        <v>207.65</v>
      </c>
      <c r="W12" s="291">
        <v>130.8</v>
      </c>
      <c r="X12" s="143"/>
    </row>
    <row r="13" spans="1:24" ht="20.25" customHeight="1">
      <c r="A13" s="145" t="s">
        <v>54</v>
      </c>
      <c r="B13" s="95"/>
      <c r="C13" s="1594"/>
      <c r="D13" s="1592"/>
      <c r="E13" s="1595"/>
      <c r="F13" s="1594"/>
      <c r="G13" s="1612" t="s">
        <v>114</v>
      </c>
      <c r="H13" s="1618" t="s">
        <v>114</v>
      </c>
      <c r="I13" s="1611" t="s">
        <v>114</v>
      </c>
      <c r="J13" s="1354">
        <v>4.569999999999993</v>
      </c>
      <c r="K13" s="1353">
        <v>4.700000000000017</v>
      </c>
      <c r="L13" s="1644">
        <v>3.0700000000000216</v>
      </c>
      <c r="M13" s="1354">
        <v>51.10015991999995</v>
      </c>
      <c r="N13" s="1355">
        <v>9.27</v>
      </c>
      <c r="O13" s="1355">
        <v>54.170159919999975</v>
      </c>
      <c r="P13" s="1355">
        <v>63.44015992</v>
      </c>
      <c r="Q13" s="287">
        <v>6.825</v>
      </c>
      <c r="R13" s="288">
        <v>12.495</v>
      </c>
      <c r="S13" s="289">
        <v>-11.08</v>
      </c>
      <c r="T13" s="288">
        <v>20.61</v>
      </c>
      <c r="U13" s="290">
        <v>19.32</v>
      </c>
      <c r="V13" s="290">
        <v>9.53</v>
      </c>
      <c r="W13" s="291">
        <v>28.85</v>
      </c>
      <c r="X13" s="143"/>
    </row>
    <row r="14" spans="1:24" ht="20.25" customHeight="1">
      <c r="A14" s="146" t="s">
        <v>61</v>
      </c>
      <c r="B14" s="18"/>
      <c r="C14" s="1603"/>
      <c r="D14" s="1604"/>
      <c r="E14" s="1605"/>
      <c r="F14" s="1603"/>
      <c r="G14" s="1619" t="s">
        <v>114</v>
      </c>
      <c r="H14" s="1620" t="s">
        <v>114</v>
      </c>
      <c r="I14" s="1611" t="s">
        <v>114</v>
      </c>
      <c r="J14" s="1360">
        <v>106.51</v>
      </c>
      <c r="K14" s="1359">
        <v>128.66</v>
      </c>
      <c r="L14" s="1655">
        <v>124.28</v>
      </c>
      <c r="M14" s="1360">
        <v>57.480854660000034</v>
      </c>
      <c r="N14" s="1361">
        <v>235.17</v>
      </c>
      <c r="O14" s="1361">
        <v>181.76085466000004</v>
      </c>
      <c r="P14" s="1361">
        <v>416.93085466</v>
      </c>
      <c r="Q14" s="303">
        <v>-108.923</v>
      </c>
      <c r="R14" s="304">
        <v>12.753</v>
      </c>
      <c r="S14" s="305">
        <v>98.03000000000014</v>
      </c>
      <c r="T14" s="304">
        <v>100.09</v>
      </c>
      <c r="U14" s="306">
        <v>-96.17</v>
      </c>
      <c r="V14" s="306">
        <v>198.12</v>
      </c>
      <c r="W14" s="307">
        <v>101.95</v>
      </c>
      <c r="X14" s="143"/>
    </row>
    <row r="15" spans="1:24" ht="20.25" customHeight="1">
      <c r="A15" s="146" t="s">
        <v>62</v>
      </c>
      <c r="B15" s="18"/>
      <c r="C15" s="1603"/>
      <c r="D15" s="1604"/>
      <c r="E15" s="1605"/>
      <c r="F15" s="1603"/>
      <c r="G15" s="1619" t="s">
        <v>114</v>
      </c>
      <c r="H15" s="1620" t="s">
        <v>114</v>
      </c>
      <c r="I15" s="1611" t="s">
        <v>114</v>
      </c>
      <c r="J15" s="1360">
        <v>35.89</v>
      </c>
      <c r="K15" s="1359">
        <v>43.36</v>
      </c>
      <c r="L15" s="1655">
        <v>41.89</v>
      </c>
      <c r="M15" s="1360">
        <v>23.72985100000001</v>
      </c>
      <c r="N15" s="1361">
        <v>79.25</v>
      </c>
      <c r="O15" s="1361">
        <v>65.61985100000001</v>
      </c>
      <c r="P15" s="1361">
        <v>144.869851</v>
      </c>
      <c r="Q15" s="303">
        <v>-37.36</v>
      </c>
      <c r="R15" s="304">
        <v>4.37</v>
      </c>
      <c r="S15" s="305">
        <v>33.64</v>
      </c>
      <c r="T15" s="304">
        <v>37.17</v>
      </c>
      <c r="U15" s="306">
        <v>-32.99</v>
      </c>
      <c r="V15" s="306">
        <v>70.81</v>
      </c>
      <c r="W15" s="307">
        <v>37.82</v>
      </c>
      <c r="X15" s="143"/>
    </row>
    <row r="16" spans="1:24" ht="20.25" customHeight="1">
      <c r="A16" s="146" t="s">
        <v>92</v>
      </c>
      <c r="B16" s="18"/>
      <c r="C16" s="1594"/>
      <c r="D16" s="1592"/>
      <c r="E16" s="1595"/>
      <c r="F16" s="1594"/>
      <c r="G16" s="1612" t="s">
        <v>114</v>
      </c>
      <c r="H16" s="1618" t="s">
        <v>114</v>
      </c>
      <c r="I16" s="1611" t="s">
        <v>114</v>
      </c>
      <c r="J16" s="1360">
        <v>6.2</v>
      </c>
      <c r="K16" s="1359">
        <v>-0.19</v>
      </c>
      <c r="L16" s="1655">
        <v>0.6400000000000006</v>
      </c>
      <c r="M16" s="1360">
        <v>-2.4069066400000008</v>
      </c>
      <c r="N16" s="1361">
        <v>6.01</v>
      </c>
      <c r="O16" s="1361">
        <v>-1.7669066400000002</v>
      </c>
      <c r="P16" s="1361">
        <v>4.24309336</v>
      </c>
      <c r="Q16" s="303">
        <v>5.51</v>
      </c>
      <c r="R16" s="304">
        <v>0.26</v>
      </c>
      <c r="S16" s="305">
        <v>2.13</v>
      </c>
      <c r="T16" s="304">
        <v>21.05</v>
      </c>
      <c r="U16" s="306">
        <v>5.77</v>
      </c>
      <c r="V16" s="306">
        <v>23.18</v>
      </c>
      <c r="W16" s="307">
        <v>28.95</v>
      </c>
      <c r="X16" s="143"/>
    </row>
    <row r="17" spans="1:24" ht="20.25" customHeight="1" thickBot="1">
      <c r="A17" s="147" t="s">
        <v>63</v>
      </c>
      <c r="B17" s="19"/>
      <c r="C17" s="1606"/>
      <c r="D17" s="1607"/>
      <c r="E17" s="1608"/>
      <c r="F17" s="1609"/>
      <c r="G17" s="1621" t="s">
        <v>114</v>
      </c>
      <c r="H17" s="1622" t="s">
        <v>114</v>
      </c>
      <c r="I17" s="1623" t="s">
        <v>114</v>
      </c>
      <c r="J17" s="1656">
        <v>64.42</v>
      </c>
      <c r="K17" s="1657">
        <v>85.49</v>
      </c>
      <c r="L17" s="1658">
        <v>81.75</v>
      </c>
      <c r="M17" s="1656">
        <v>36.157910300000026</v>
      </c>
      <c r="N17" s="1659">
        <v>149.91</v>
      </c>
      <c r="O17" s="1659">
        <v>117.90791030000003</v>
      </c>
      <c r="P17" s="1659">
        <v>267.8179103</v>
      </c>
      <c r="Q17" s="308">
        <v>-77.07300000000001</v>
      </c>
      <c r="R17" s="309">
        <v>8.123</v>
      </c>
      <c r="S17" s="310">
        <v>62.26000000000014</v>
      </c>
      <c r="T17" s="311">
        <v>41.86999999999986</v>
      </c>
      <c r="U17" s="312">
        <v>-68.95</v>
      </c>
      <c r="V17" s="312">
        <v>104.13</v>
      </c>
      <c r="W17" s="313">
        <v>35.18</v>
      </c>
      <c r="X17" s="143"/>
    </row>
    <row r="18" spans="1:24" s="46" customFormat="1" ht="15" customHeight="1" thickBot="1">
      <c r="A18" s="148"/>
      <c r="B18" s="3"/>
      <c r="C18" s="177"/>
      <c r="D18" s="177"/>
      <c r="E18" s="177"/>
      <c r="F18" s="177"/>
      <c r="G18" s="178"/>
      <c r="H18" s="177"/>
      <c r="I18" s="177"/>
      <c r="J18" s="177"/>
      <c r="K18" s="177"/>
      <c r="L18" s="177"/>
      <c r="M18" s="177"/>
      <c r="N18" s="177"/>
      <c r="O18" s="177"/>
      <c r="P18" s="177"/>
      <c r="Q18" s="177"/>
      <c r="R18" s="88"/>
      <c r="S18" s="88"/>
      <c r="T18" s="88"/>
      <c r="U18" s="88"/>
      <c r="V18" s="88"/>
      <c r="W18" s="88"/>
      <c r="X18" s="149"/>
    </row>
    <row r="19" spans="1:24" ht="21" customHeight="1">
      <c r="A19" s="142" t="s">
        <v>35</v>
      </c>
      <c r="B19" s="20"/>
      <c r="C19" s="1012"/>
      <c r="D19" s="314"/>
      <c r="E19" s="315"/>
      <c r="F19" s="314"/>
      <c r="G19" s="1624" t="s">
        <v>114</v>
      </c>
      <c r="H19" s="1625" t="s">
        <v>114</v>
      </c>
      <c r="I19" s="1624" t="s">
        <v>114</v>
      </c>
      <c r="J19" s="1660">
        <f>J8/J6</f>
        <v>0.3816914921848951</v>
      </c>
      <c r="K19" s="1661">
        <f aca="true" t="shared" si="1" ref="K19:P19">K8/K6</f>
        <v>0.37639950710850234</v>
      </c>
      <c r="L19" s="1661">
        <f t="shared" si="1"/>
        <v>0.38151702019477723</v>
      </c>
      <c r="M19" s="1662">
        <f t="shared" si="1"/>
        <v>0.36192910371633646</v>
      </c>
      <c r="N19" s="1663">
        <f>N8/N6</f>
        <v>0.3790100871083063</v>
      </c>
      <c r="O19" s="1663">
        <f t="shared" si="1"/>
        <v>0.37132176638862274</v>
      </c>
      <c r="P19" s="1663">
        <f t="shared" si="1"/>
        <v>0.37502894543141346</v>
      </c>
      <c r="Q19" s="316">
        <f aca="true" t="shared" si="2" ref="Q19:W19">Q8/Q6</f>
        <v>0.3012261159900115</v>
      </c>
      <c r="R19" s="317">
        <f t="shared" si="2"/>
        <v>0.34597877988313785</v>
      </c>
      <c r="S19" s="318">
        <f t="shared" si="2"/>
        <v>0.3664663722580178</v>
      </c>
      <c r="T19" s="319">
        <f t="shared" si="2"/>
        <v>0.3768629129538114</v>
      </c>
      <c r="U19" s="320">
        <f t="shared" si="2"/>
        <v>0.3253862374661101</v>
      </c>
      <c r="V19" s="320">
        <f t="shared" si="2"/>
        <v>0.3719503017200093</v>
      </c>
      <c r="W19" s="320">
        <f t="shared" si="2"/>
        <v>0.35132858389842464</v>
      </c>
      <c r="X19" s="143"/>
    </row>
    <row r="20" spans="1:23" s="151" customFormat="1" ht="21" customHeight="1">
      <c r="A20" s="150" t="s">
        <v>34</v>
      </c>
      <c r="B20" s="55"/>
      <c r="C20" s="1013"/>
      <c r="D20" s="1014"/>
      <c r="E20" s="1015"/>
      <c r="F20" s="1014"/>
      <c r="G20" s="1626" t="s">
        <v>114</v>
      </c>
      <c r="H20" s="1627" t="s">
        <v>114</v>
      </c>
      <c r="I20" s="1626" t="s">
        <v>114</v>
      </c>
      <c r="J20" s="1664">
        <f aca="true" t="shared" si="3" ref="J20:W20">J9/J6</f>
        <v>0.24150953667349398</v>
      </c>
      <c r="K20" s="1665">
        <f t="shared" si="3"/>
        <v>0.22392113736038052</v>
      </c>
      <c r="L20" s="1665">
        <f t="shared" si="3"/>
        <v>0.2305516081509198</v>
      </c>
      <c r="M20" s="1666">
        <f t="shared" si="3"/>
        <v>0.22643885338851677</v>
      </c>
      <c r="N20" s="1667">
        <f t="shared" si="3"/>
        <v>0.232597640187308</v>
      </c>
      <c r="O20" s="1667">
        <f t="shared" si="3"/>
        <v>0.2284109731991974</v>
      </c>
      <c r="P20" s="1667">
        <f t="shared" si="3"/>
        <v>0.23042971366065226</v>
      </c>
      <c r="Q20" s="323">
        <f t="shared" si="3"/>
        <v>0.31128756207738273</v>
      </c>
      <c r="R20" s="324">
        <f t="shared" si="3"/>
        <v>0.25863671510677816</v>
      </c>
      <c r="S20" s="325">
        <f t="shared" si="3"/>
        <v>0.23558242235575186</v>
      </c>
      <c r="T20" s="326">
        <f t="shared" si="3"/>
        <v>0.22795958338197336</v>
      </c>
      <c r="U20" s="326">
        <f t="shared" si="3"/>
        <v>0.2828635366011103</v>
      </c>
      <c r="V20" s="327">
        <f t="shared" si="3"/>
        <v>0.23156155498693232</v>
      </c>
      <c r="W20" s="327">
        <f t="shared" si="3"/>
        <v>0.25428154314705337</v>
      </c>
    </row>
    <row r="21" spans="1:23" s="151" customFormat="1" ht="21" customHeight="1">
      <c r="A21" s="152" t="s">
        <v>33</v>
      </c>
      <c r="B21" s="53"/>
      <c r="C21" s="1016"/>
      <c r="D21" s="322"/>
      <c r="E21" s="321"/>
      <c r="F21" s="322"/>
      <c r="G21" s="1628" t="s">
        <v>114</v>
      </c>
      <c r="H21" s="1629" t="s">
        <v>114</v>
      </c>
      <c r="I21" s="1628" t="s">
        <v>114</v>
      </c>
      <c r="J21" s="1664">
        <f>J10/J6</f>
        <v>0.064596247933097</v>
      </c>
      <c r="K21" s="1665">
        <f aca="true" t="shared" si="4" ref="K21:P21">K10/K6</f>
        <v>0.06412889377658235</v>
      </c>
      <c r="L21" s="1665">
        <f t="shared" si="4"/>
        <v>0.0679504061118861</v>
      </c>
      <c r="M21" s="1666">
        <f t="shared" si="4"/>
        <v>0.0702820472090732</v>
      </c>
      <c r="N21" s="1667">
        <f t="shared" si="4"/>
        <v>0.06435944344673637</v>
      </c>
      <c r="O21" s="1667">
        <f t="shared" si="4"/>
        <v>0.06916399474428851</v>
      </c>
      <c r="P21" s="1667">
        <f t="shared" si="4"/>
        <v>0.0668473208528498</v>
      </c>
      <c r="Q21" s="328">
        <f aca="true" t="shared" si="5" ref="Q21:W21">Q10/Q6</f>
        <v>0.08542596073810126</v>
      </c>
      <c r="R21" s="329">
        <f t="shared" si="5"/>
        <v>0.06721563688250815</v>
      </c>
      <c r="S21" s="330">
        <f t="shared" si="5"/>
        <v>0.06793600231665822</v>
      </c>
      <c r="T21" s="331">
        <f t="shared" si="5"/>
        <v>0.07062531616016188</v>
      </c>
      <c r="U21" s="328">
        <f t="shared" si="5"/>
        <v>0.0755949563196626</v>
      </c>
      <c r="V21" s="332">
        <f t="shared" si="5"/>
        <v>0.06935455179868913</v>
      </c>
      <c r="W21" s="327">
        <f t="shared" si="5"/>
        <v>0.0721182250988195</v>
      </c>
    </row>
    <row r="22" spans="1:23" s="151" customFormat="1" ht="21" customHeight="1">
      <c r="A22" s="152" t="s">
        <v>28</v>
      </c>
      <c r="B22" s="53"/>
      <c r="C22" s="1016"/>
      <c r="D22" s="322"/>
      <c r="E22" s="321"/>
      <c r="F22" s="322"/>
      <c r="G22" s="1628" t="s">
        <v>114</v>
      </c>
      <c r="H22" s="1629" t="s">
        <v>114</v>
      </c>
      <c r="I22" s="1628" t="s">
        <v>114</v>
      </c>
      <c r="J22" s="1664">
        <f>J11/J6</f>
        <v>0.306105784606591</v>
      </c>
      <c r="K22" s="1665">
        <f aca="true" t="shared" si="6" ref="K22:P22">K11/K6</f>
        <v>0.28805003113696287</v>
      </c>
      <c r="L22" s="1665">
        <f t="shared" si="6"/>
        <v>0.2985020142628059</v>
      </c>
      <c r="M22" s="1666">
        <f t="shared" si="6"/>
        <v>0.29672090059759</v>
      </c>
      <c r="N22" s="1667">
        <f t="shared" si="6"/>
        <v>0.2969570836340444</v>
      </c>
      <c r="O22" s="1667">
        <f t="shared" si="6"/>
        <v>0.2975749679434859</v>
      </c>
      <c r="P22" s="1667">
        <f t="shared" si="6"/>
        <v>0.29727703451350207</v>
      </c>
      <c r="Q22" s="328">
        <f aca="true" t="shared" si="7" ref="Q22:W22">Q11/Q6</f>
        <v>0.39671352281548405</v>
      </c>
      <c r="R22" s="329">
        <f t="shared" si="7"/>
        <v>0.3258523519892863</v>
      </c>
      <c r="S22" s="330">
        <f t="shared" si="7"/>
        <v>0.3035184246724101</v>
      </c>
      <c r="T22" s="331">
        <f t="shared" si="7"/>
        <v>0.2985848995421352</v>
      </c>
      <c r="U22" s="328">
        <f t="shared" si="7"/>
        <v>0.358458492920773</v>
      </c>
      <c r="V22" s="332">
        <f t="shared" si="7"/>
        <v>0.3009161067856215</v>
      </c>
      <c r="W22" s="332">
        <f t="shared" si="7"/>
        <v>0.32639976824587286</v>
      </c>
    </row>
    <row r="23" spans="1:23" s="151" customFormat="1" ht="21" customHeight="1" thickBot="1">
      <c r="A23" s="153" t="s">
        <v>29</v>
      </c>
      <c r="B23" s="54"/>
      <c r="C23" s="1188"/>
      <c r="D23" s="333"/>
      <c r="E23" s="333"/>
      <c r="F23" s="1017"/>
      <c r="G23" s="1630" t="s">
        <v>114</v>
      </c>
      <c r="H23" s="1630" t="s">
        <v>114</v>
      </c>
      <c r="I23" s="1631" t="s">
        <v>114</v>
      </c>
      <c r="J23" s="1273">
        <f>J12/J6</f>
        <v>0.07558570757830416</v>
      </c>
      <c r="K23" s="1271">
        <f aca="true" t="shared" si="8" ref="K23:P23">K12/K6</f>
        <v>0.0883494759715395</v>
      </c>
      <c r="L23" s="1271">
        <f t="shared" si="8"/>
        <v>0.08301500593197136</v>
      </c>
      <c r="M23" s="1668">
        <f t="shared" si="8"/>
        <v>0.0652082031187465</v>
      </c>
      <c r="N23" s="1669">
        <f t="shared" si="8"/>
        <v>0.08205300347426192</v>
      </c>
      <c r="O23" s="1669">
        <f t="shared" si="8"/>
        <v>0.07374679844513686</v>
      </c>
      <c r="P23" s="1669">
        <f t="shared" si="8"/>
        <v>0.07775191091791135</v>
      </c>
      <c r="Q23" s="207" t="s">
        <v>84</v>
      </c>
      <c r="R23" s="335">
        <f>R12/R6</f>
        <v>0.02012642789385159</v>
      </c>
      <c r="S23" s="336">
        <f>S12/S6</f>
        <v>0.06294794758560786</v>
      </c>
      <c r="T23" s="335">
        <f>T12/T6</f>
        <v>0.0782780134116762</v>
      </c>
      <c r="U23" s="174" t="s">
        <v>84</v>
      </c>
      <c r="V23" s="337">
        <f>V12/V6</f>
        <v>0.07103419493438788</v>
      </c>
      <c r="W23" s="337">
        <f>W12/W6</f>
        <v>0.024928815652551777</v>
      </c>
    </row>
    <row r="24" spans="1:24" ht="12" customHeight="1" thickBot="1">
      <c r="A24" s="148"/>
      <c r="B24" s="3"/>
      <c r="C24" s="88"/>
      <c r="D24" s="88"/>
      <c r="E24" s="88"/>
      <c r="F24" s="88"/>
      <c r="G24" s="88"/>
      <c r="H24" s="88"/>
      <c r="I24" s="88"/>
      <c r="J24" s="88"/>
      <c r="K24" s="88"/>
      <c r="L24" s="88"/>
      <c r="M24" s="88"/>
      <c r="N24" s="88"/>
      <c r="O24" s="88"/>
      <c r="P24" s="88"/>
      <c r="Q24" s="88"/>
      <c r="R24" s="88"/>
      <c r="S24" s="88"/>
      <c r="T24" s="88"/>
      <c r="U24" s="88"/>
      <c r="V24" s="88"/>
      <c r="W24" s="88"/>
      <c r="X24" s="143"/>
    </row>
    <row r="25" spans="1:24" ht="21" customHeight="1">
      <c r="A25" s="142" t="s">
        <v>8</v>
      </c>
      <c r="B25" s="20"/>
      <c r="C25" s="1018"/>
      <c r="D25" s="1019"/>
      <c r="E25" s="339"/>
      <c r="F25" s="339"/>
      <c r="G25" s="1020"/>
      <c r="H25" s="340"/>
      <c r="I25" s="1632" t="s">
        <v>114</v>
      </c>
      <c r="J25" s="1018"/>
      <c r="K25" s="341"/>
      <c r="L25" s="342"/>
      <c r="M25" s="341"/>
      <c r="N25" s="1292">
        <v>118</v>
      </c>
      <c r="O25" s="340"/>
      <c r="P25" s="1291">
        <v>230</v>
      </c>
      <c r="Q25" s="1018"/>
      <c r="R25" s="343"/>
      <c r="S25" s="343"/>
      <c r="T25" s="344"/>
      <c r="U25" s="345">
        <v>135</v>
      </c>
      <c r="V25" s="340"/>
      <c r="W25" s="345">
        <v>270</v>
      </c>
      <c r="X25" s="143"/>
    </row>
    <row r="26" spans="1:24" ht="21" customHeight="1" thickBot="1">
      <c r="A26" s="154" t="s">
        <v>7</v>
      </c>
      <c r="B26" s="19"/>
      <c r="C26" s="1021"/>
      <c r="D26" s="1022"/>
      <c r="E26" s="346"/>
      <c r="F26" s="346"/>
      <c r="G26" s="1023"/>
      <c r="H26" s="347"/>
      <c r="I26" s="1633" t="s">
        <v>114</v>
      </c>
      <c r="J26" s="1021"/>
      <c r="K26" s="348"/>
      <c r="L26" s="349"/>
      <c r="M26" s="348"/>
      <c r="N26" s="1852">
        <v>86</v>
      </c>
      <c r="O26" s="347"/>
      <c r="P26" s="1670">
        <v>232</v>
      </c>
      <c r="Q26" s="1021"/>
      <c r="R26" s="350"/>
      <c r="S26" s="350"/>
      <c r="T26" s="351"/>
      <c r="U26" s="352">
        <v>130</v>
      </c>
      <c r="V26" s="347"/>
      <c r="W26" s="352">
        <v>195</v>
      </c>
      <c r="X26" s="143"/>
    </row>
    <row r="27" spans="1:24" ht="12" customHeight="1" thickBot="1">
      <c r="A27" s="545"/>
      <c r="B27" s="546"/>
      <c r="C27" s="86"/>
      <c r="D27" s="87"/>
      <c r="E27" s="86"/>
      <c r="F27" s="87"/>
      <c r="G27" s="87"/>
      <c r="H27" s="86"/>
      <c r="I27" s="86"/>
      <c r="J27" s="1"/>
      <c r="K27" s="1"/>
      <c r="L27" s="1"/>
      <c r="M27" s="1"/>
      <c r="N27" s="1"/>
      <c r="O27" s="1"/>
      <c r="P27" s="1"/>
      <c r="Q27" s="1"/>
      <c r="R27" s="1"/>
      <c r="S27" s="1"/>
      <c r="T27" s="1"/>
      <c r="U27" s="1"/>
      <c r="V27" s="1"/>
      <c r="W27" s="165"/>
      <c r="X27" s="143"/>
    </row>
    <row r="28" spans="1:23" ht="20.25" customHeight="1" thickBot="1">
      <c r="A28" s="1879" t="s">
        <v>53</v>
      </c>
      <c r="B28" s="1880"/>
      <c r="C28" s="62" t="str">
        <f aca="true" t="shared" si="9" ref="C28:I28">C5</f>
        <v>第1P</v>
      </c>
      <c r="D28" s="10" t="str">
        <f t="shared" si="9"/>
        <v>第2P</v>
      </c>
      <c r="E28" s="186" t="str">
        <f t="shared" si="9"/>
        <v>第3P</v>
      </c>
      <c r="F28" s="1230" t="str">
        <f t="shared" si="9"/>
        <v>第4P</v>
      </c>
      <c r="G28" s="9" t="str">
        <f t="shared" si="9"/>
        <v>上期P</v>
      </c>
      <c r="H28" s="9" t="str">
        <f t="shared" si="9"/>
        <v>下期P</v>
      </c>
      <c r="I28" s="59" t="str">
        <f t="shared" si="9"/>
        <v>通期P</v>
      </c>
      <c r="J28" s="184" t="str">
        <f aca="true" t="shared" si="10" ref="J28:P28">J5</f>
        <v>第1A</v>
      </c>
      <c r="K28" s="167" t="str">
        <f t="shared" si="10"/>
        <v>第2A</v>
      </c>
      <c r="L28" s="185" t="str">
        <f t="shared" si="10"/>
        <v>第3A</v>
      </c>
      <c r="M28" s="167" t="str">
        <f t="shared" si="10"/>
        <v>第4A</v>
      </c>
      <c r="N28" s="140" t="str">
        <f t="shared" si="10"/>
        <v>上期A</v>
      </c>
      <c r="O28" s="140" t="str">
        <f t="shared" si="10"/>
        <v>下期A</v>
      </c>
      <c r="P28" s="141" t="str">
        <f t="shared" si="10"/>
        <v>通期A</v>
      </c>
      <c r="Q28" s="190" t="str">
        <f aca="true" t="shared" si="11" ref="Q28:W28">Q5</f>
        <v>第1A</v>
      </c>
      <c r="R28" s="187" t="str">
        <f t="shared" si="11"/>
        <v>第2A</v>
      </c>
      <c r="S28" s="188" t="str">
        <f t="shared" si="11"/>
        <v>第3A</v>
      </c>
      <c r="T28" s="187" t="str">
        <f t="shared" si="11"/>
        <v>第4A</v>
      </c>
      <c r="U28" s="7" t="str">
        <f t="shared" si="11"/>
        <v>上期A</v>
      </c>
      <c r="V28" s="7" t="str">
        <f t="shared" si="11"/>
        <v>下期A</v>
      </c>
      <c r="W28" s="7" t="str">
        <f t="shared" si="11"/>
        <v>通期A</v>
      </c>
    </row>
    <row r="29" spans="1:23" ht="20.25" customHeight="1" thickTop="1">
      <c r="A29" s="22" t="s">
        <v>116</v>
      </c>
      <c r="B29" s="23"/>
      <c r="C29" s="1201">
        <v>83</v>
      </c>
      <c r="D29" s="551"/>
      <c r="E29" s="551"/>
      <c r="F29" s="1025"/>
      <c r="G29" s="1024"/>
      <c r="H29" s="1024"/>
      <c r="I29" s="1634" t="s">
        <v>114</v>
      </c>
      <c r="J29" s="1673">
        <v>91.5</v>
      </c>
      <c r="K29" s="550"/>
      <c r="L29" s="551"/>
      <c r="M29" s="550"/>
      <c r="N29" s="1671">
        <v>88.7</v>
      </c>
      <c r="O29" s="554"/>
      <c r="P29" s="1671">
        <v>85.8</v>
      </c>
      <c r="Q29" s="1024"/>
      <c r="R29" s="353"/>
      <c r="S29" s="353"/>
      <c r="T29" s="354"/>
      <c r="U29" s="441">
        <v>95.1</v>
      </c>
      <c r="V29" s="355"/>
      <c r="W29" s="441">
        <v>92.9</v>
      </c>
    </row>
    <row r="30" spans="1:23" ht="20.25" customHeight="1" thickBot="1">
      <c r="A30" s="24" t="s">
        <v>6</v>
      </c>
      <c r="B30" s="25"/>
      <c r="C30" s="1202">
        <v>117</v>
      </c>
      <c r="D30" s="553"/>
      <c r="E30" s="553"/>
      <c r="F30" s="1027"/>
      <c r="G30" s="1026"/>
      <c r="H30" s="1026"/>
      <c r="I30" s="1635" t="s">
        <v>114</v>
      </c>
      <c r="J30" s="1674">
        <v>116.9</v>
      </c>
      <c r="K30" s="552"/>
      <c r="L30" s="553"/>
      <c r="M30" s="552"/>
      <c r="N30" s="1672">
        <v>114.6</v>
      </c>
      <c r="O30" s="555"/>
      <c r="P30" s="1672">
        <v>113.5</v>
      </c>
      <c r="Q30" s="1026"/>
      <c r="R30" s="350"/>
      <c r="S30" s="350"/>
      <c r="T30" s="351"/>
      <c r="U30" s="442">
        <v>132.1</v>
      </c>
      <c r="V30" s="356"/>
      <c r="W30" s="442">
        <v>130.3</v>
      </c>
    </row>
    <row r="31" spans="1:23" s="158" customFormat="1" ht="19.5" customHeight="1" thickBot="1">
      <c r="A31" s="70"/>
      <c r="B31" s="70"/>
      <c r="C31" s="124"/>
      <c r="D31" s="156"/>
      <c r="E31" s="156"/>
      <c r="F31" s="84"/>
      <c r="G31" s="156"/>
      <c r="H31" s="157"/>
      <c r="I31" s="157"/>
      <c r="J31" s="276"/>
      <c r="K31" s="276"/>
      <c r="L31" s="276"/>
      <c r="M31" s="276"/>
      <c r="N31" s="276"/>
      <c r="O31" s="276"/>
      <c r="P31" s="157"/>
      <c r="Q31" s="157"/>
      <c r="R31" s="157"/>
      <c r="S31" s="157"/>
      <c r="T31" s="157"/>
      <c r="U31" s="157"/>
      <c r="V31" s="157"/>
      <c r="W31" s="1226" t="s">
        <v>16</v>
      </c>
    </row>
    <row r="32" spans="1:23" ht="20.25" customHeight="1">
      <c r="A32" s="158"/>
      <c r="B32" s="158"/>
      <c r="C32" s="158" t="s">
        <v>219</v>
      </c>
      <c r="D32" s="159"/>
      <c r="E32" s="159"/>
      <c r="F32" s="75"/>
      <c r="H32" s="12"/>
      <c r="I32" s="130"/>
      <c r="J32" s="1896" t="s">
        <v>200</v>
      </c>
      <c r="K32" s="1897"/>
      <c r="L32" s="1897"/>
      <c r="M32" s="1897"/>
      <c r="N32" s="1897"/>
      <c r="O32" s="1897"/>
      <c r="P32" s="1897"/>
      <c r="Q32" s="1889" t="s">
        <v>201</v>
      </c>
      <c r="R32" s="1890"/>
      <c r="S32" s="1890"/>
      <c r="T32" s="1890"/>
      <c r="U32" s="1890"/>
      <c r="V32" s="1890"/>
      <c r="W32" s="1891"/>
    </row>
    <row r="33" spans="3:23" ht="20.25" customHeight="1" thickBot="1">
      <c r="C33" s="28" t="s">
        <v>220</v>
      </c>
      <c r="D33" s="159"/>
      <c r="E33" s="159"/>
      <c r="F33" s="75"/>
      <c r="H33" s="1868" t="s">
        <v>9</v>
      </c>
      <c r="I33" s="1892"/>
      <c r="J33" s="1881"/>
      <c r="K33" s="1882"/>
      <c r="L33" s="1882"/>
      <c r="M33" s="1882"/>
      <c r="N33" s="1883"/>
      <c r="O33" s="1883"/>
      <c r="P33" s="1884"/>
      <c r="Q33" s="1893"/>
      <c r="R33" s="1894"/>
      <c r="S33" s="1894"/>
      <c r="T33" s="1894"/>
      <c r="U33" s="1894"/>
      <c r="V33" s="1894"/>
      <c r="W33" s="1895"/>
    </row>
    <row r="34" spans="3:23" ht="20.25" customHeight="1" thickBot="1">
      <c r="C34" s="28" t="s">
        <v>230</v>
      </c>
      <c r="D34" s="28"/>
      <c r="H34" s="16"/>
      <c r="I34" s="131"/>
      <c r="J34" s="1232" t="s">
        <v>102</v>
      </c>
      <c r="K34" s="139" t="s">
        <v>103</v>
      </c>
      <c r="L34" s="1280" t="s">
        <v>104</v>
      </c>
      <c r="M34" s="139" t="s">
        <v>105</v>
      </c>
      <c r="N34" s="140" t="s">
        <v>106</v>
      </c>
      <c r="O34" s="140" t="s">
        <v>107</v>
      </c>
      <c r="P34" s="141" t="s">
        <v>108</v>
      </c>
      <c r="Q34" s="113" t="s">
        <v>36</v>
      </c>
      <c r="R34" s="192" t="s">
        <v>55</v>
      </c>
      <c r="S34" s="80" t="s">
        <v>38</v>
      </c>
      <c r="T34" s="227" t="s">
        <v>39</v>
      </c>
      <c r="U34" s="7" t="s">
        <v>37</v>
      </c>
      <c r="V34" s="7" t="s">
        <v>40</v>
      </c>
      <c r="W34" s="85" t="s">
        <v>41</v>
      </c>
    </row>
    <row r="35" spans="3:23" ht="20.25" customHeight="1" thickTop="1">
      <c r="C35" s="28" t="s">
        <v>229</v>
      </c>
      <c r="D35" s="28"/>
      <c r="F35" s="148"/>
      <c r="G35" s="3"/>
      <c r="H35" s="144" t="s">
        <v>2</v>
      </c>
      <c r="I35" s="132"/>
      <c r="J35" s="1641">
        <f>+C6/J6</f>
        <v>0.9866697514272689</v>
      </c>
      <c r="K35" s="1032"/>
      <c r="L35" s="96"/>
      <c r="M35" s="236"/>
      <c r="N35" s="1636" t="s">
        <v>114</v>
      </c>
      <c r="O35" s="1636" t="s">
        <v>114</v>
      </c>
      <c r="P35" s="1636" t="s">
        <v>114</v>
      </c>
      <c r="Q35" s="264">
        <f aca="true" t="shared" si="12" ref="Q35:W46">+J6/Q6</f>
        <v>1.3744376794515678</v>
      </c>
      <c r="R35" s="513">
        <f t="shared" si="12"/>
        <v>1.2032651239168732</v>
      </c>
      <c r="S35" s="513">
        <f t="shared" si="12"/>
        <v>1.1105914718019256</v>
      </c>
      <c r="T35" s="261">
        <f t="shared" si="12"/>
        <v>1.0799016075982208</v>
      </c>
      <c r="U35" s="109">
        <f t="shared" si="12"/>
        <v>1.2820286611869003</v>
      </c>
      <c r="V35" s="109">
        <f t="shared" si="12"/>
        <v>1.094403293886236</v>
      </c>
      <c r="W35" s="265">
        <f t="shared" si="12"/>
        <v>1.1774964998303774</v>
      </c>
    </row>
    <row r="36" spans="4:23" ht="20.25" customHeight="1">
      <c r="D36" s="28"/>
      <c r="F36" s="148"/>
      <c r="G36" s="3"/>
      <c r="H36" s="144" t="s">
        <v>3</v>
      </c>
      <c r="I36" s="132"/>
      <c r="J36" s="1031"/>
      <c r="K36" s="1032"/>
      <c r="L36" s="96"/>
      <c r="M36" s="236"/>
      <c r="N36" s="1636" t="s">
        <v>114</v>
      </c>
      <c r="O36" s="1636" t="s">
        <v>114</v>
      </c>
      <c r="P36" s="1636" t="s">
        <v>114</v>
      </c>
      <c r="Q36" s="160">
        <f t="shared" si="12"/>
        <v>1.216168105467443</v>
      </c>
      <c r="R36" s="515">
        <f t="shared" si="12"/>
        <v>1.1465565543618603</v>
      </c>
      <c r="S36" s="515">
        <f t="shared" si="12"/>
        <v>1.0842075191406695</v>
      </c>
      <c r="T36" s="97">
        <f t="shared" si="12"/>
        <v>1.1057820196911043</v>
      </c>
      <c r="U36" s="109">
        <f t="shared" si="12"/>
        <v>1.1801224802245474</v>
      </c>
      <c r="V36" s="109">
        <f t="shared" si="12"/>
        <v>1.0954985434164515</v>
      </c>
      <c r="W36" s="44">
        <f t="shared" si="12"/>
        <v>1.1344745752363716</v>
      </c>
    </row>
    <row r="37" spans="3:23" ht="20.25" customHeight="1">
      <c r="C37" s="28"/>
      <c r="D37" s="28"/>
      <c r="F37" s="148"/>
      <c r="G37" s="3"/>
      <c r="H37" s="33" t="s">
        <v>4</v>
      </c>
      <c r="I37" s="127"/>
      <c r="J37" s="1189"/>
      <c r="K37" s="1033"/>
      <c r="L37" s="99"/>
      <c r="M37" s="237"/>
      <c r="N37" s="1637" t="s">
        <v>114</v>
      </c>
      <c r="O37" s="1637" t="s">
        <v>114</v>
      </c>
      <c r="P37" s="1637" t="s">
        <v>114</v>
      </c>
      <c r="Q37" s="160">
        <f t="shared" si="12"/>
        <v>1.7415859413810233</v>
      </c>
      <c r="R37" s="515">
        <f t="shared" si="12"/>
        <v>1.309064098428644</v>
      </c>
      <c r="S37" s="515">
        <f t="shared" si="12"/>
        <v>1.1562030817858553</v>
      </c>
      <c r="T37" s="97">
        <f t="shared" si="12"/>
        <v>1.0371087403544998</v>
      </c>
      <c r="U37" s="109">
        <f t="shared" si="12"/>
        <v>1.4933077635233434</v>
      </c>
      <c r="V37" s="109">
        <f t="shared" si="12"/>
        <v>1.0925539308562493</v>
      </c>
      <c r="W37" s="44">
        <f t="shared" si="12"/>
        <v>1.2569295264294238</v>
      </c>
    </row>
    <row r="38" spans="6:23" ht="20.25" customHeight="1">
      <c r="F38" s="161"/>
      <c r="G38" s="161"/>
      <c r="H38" s="145"/>
      <c r="I38" s="180" t="s">
        <v>30</v>
      </c>
      <c r="J38" s="1190"/>
      <c r="K38" s="1034"/>
      <c r="L38" s="240"/>
      <c r="M38" s="241"/>
      <c r="N38" s="1638" t="s">
        <v>114</v>
      </c>
      <c r="O38" s="1638" t="s">
        <v>114</v>
      </c>
      <c r="P38" s="1638" t="s">
        <v>114</v>
      </c>
      <c r="Q38" s="160">
        <f t="shared" si="12"/>
        <v>1.0663445880578541</v>
      </c>
      <c r="R38" s="515">
        <f t="shared" si="12"/>
        <v>1.0417565618334916</v>
      </c>
      <c r="S38" s="515">
        <f t="shared" si="12"/>
        <v>1.0868750192065393</v>
      </c>
      <c r="T38" s="97">
        <f t="shared" si="12"/>
        <v>1.0726975289615932</v>
      </c>
      <c r="U38" s="109">
        <f t="shared" si="12"/>
        <v>1.0542074274673279</v>
      </c>
      <c r="V38" s="109">
        <f t="shared" si="12"/>
        <v>1.0795130540692264</v>
      </c>
      <c r="W38" s="44">
        <f t="shared" si="12"/>
        <v>1.0670463059736168</v>
      </c>
    </row>
    <row r="39" spans="3:23" ht="20.25" customHeight="1">
      <c r="C39" s="46"/>
      <c r="D39" s="57"/>
      <c r="F39" s="161"/>
      <c r="G39" s="161"/>
      <c r="H39" s="14"/>
      <c r="I39" s="133" t="s">
        <v>32</v>
      </c>
      <c r="J39" s="1191"/>
      <c r="K39" s="1035"/>
      <c r="L39" s="242"/>
      <c r="M39" s="243"/>
      <c r="N39" s="1639" t="s">
        <v>114</v>
      </c>
      <c r="O39" s="1639" t="s">
        <v>114</v>
      </c>
      <c r="P39" s="1639" t="s">
        <v>114</v>
      </c>
      <c r="Q39" s="160">
        <f t="shared" si="12"/>
        <v>1.0393037004598205</v>
      </c>
      <c r="R39" s="515">
        <f t="shared" si="12"/>
        <v>1.1480075901328275</v>
      </c>
      <c r="S39" s="515">
        <f t="shared" si="12"/>
        <v>1.1108269394714407</v>
      </c>
      <c r="T39" s="97">
        <f t="shared" si="12"/>
        <v>1.0746528283746553</v>
      </c>
      <c r="U39" s="109">
        <f t="shared" si="12"/>
        <v>1.0914835477627234</v>
      </c>
      <c r="V39" s="109">
        <f t="shared" si="12"/>
        <v>1.0913963352569793</v>
      </c>
      <c r="W39" s="44">
        <f t="shared" si="12"/>
        <v>1.0914368208509515</v>
      </c>
    </row>
    <row r="40" spans="6:23" ht="20.25" customHeight="1">
      <c r="F40" s="161"/>
      <c r="G40" s="161"/>
      <c r="H40" s="144" t="s">
        <v>31</v>
      </c>
      <c r="I40" s="132"/>
      <c r="J40" s="1036"/>
      <c r="K40" s="1032"/>
      <c r="L40" s="96"/>
      <c r="M40" s="236"/>
      <c r="N40" s="1636" t="s">
        <v>114</v>
      </c>
      <c r="O40" s="1636" t="s">
        <v>114</v>
      </c>
      <c r="P40" s="1636" t="s">
        <v>114</v>
      </c>
      <c r="Q40" s="160">
        <f t="shared" si="12"/>
        <v>1.0605217620904432</v>
      </c>
      <c r="R40" s="515">
        <f t="shared" si="12"/>
        <v>1.063673637137573</v>
      </c>
      <c r="S40" s="515">
        <f t="shared" si="12"/>
        <v>1.0922361359570663</v>
      </c>
      <c r="T40" s="97">
        <f t="shared" si="12"/>
        <v>1.073160022675934</v>
      </c>
      <c r="U40" s="109">
        <f t="shared" si="12"/>
        <v>1.0620685515337054</v>
      </c>
      <c r="V40" s="109">
        <f t="shared" si="12"/>
        <v>1.0822518893196156</v>
      </c>
      <c r="W40" s="44">
        <f t="shared" si="12"/>
        <v>1.072435404904823</v>
      </c>
    </row>
    <row r="41" spans="4:23" ht="20.25" customHeight="1">
      <c r="D41" s="57"/>
      <c r="F41" s="148"/>
      <c r="G41" s="3"/>
      <c r="H41" s="33" t="s">
        <v>5</v>
      </c>
      <c r="I41" s="127"/>
      <c r="J41" s="1036"/>
      <c r="K41" s="1032"/>
      <c r="L41" s="96"/>
      <c r="M41" s="236"/>
      <c r="N41" s="1636" t="s">
        <v>114</v>
      </c>
      <c r="O41" s="1636" t="s">
        <v>114</v>
      </c>
      <c r="P41" s="1636" t="s">
        <v>114</v>
      </c>
      <c r="Q41" s="1848" t="s">
        <v>131</v>
      </c>
      <c r="R41" s="515">
        <f t="shared" si="12"/>
        <v>5.282002534854246</v>
      </c>
      <c r="S41" s="515">
        <f t="shared" si="12"/>
        <v>1.4646348476135687</v>
      </c>
      <c r="T41" s="97">
        <f t="shared" si="12"/>
        <v>0.8995941555923777</v>
      </c>
      <c r="U41" s="1848" t="s">
        <v>131</v>
      </c>
      <c r="V41" s="109">
        <f t="shared" si="12"/>
        <v>1.1361955915241995</v>
      </c>
      <c r="W41" s="44">
        <v>3.674</v>
      </c>
    </row>
    <row r="42" spans="6:23" ht="20.25" customHeight="1">
      <c r="F42" s="148"/>
      <c r="G42" s="3"/>
      <c r="H42" s="33" t="s">
        <v>54</v>
      </c>
      <c r="I42" s="127"/>
      <c r="J42" s="1036"/>
      <c r="K42" s="1032"/>
      <c r="L42" s="96"/>
      <c r="M42" s="236"/>
      <c r="N42" s="1636" t="s">
        <v>114</v>
      </c>
      <c r="O42" s="1636" t="s">
        <v>114</v>
      </c>
      <c r="P42" s="1636" t="s">
        <v>114</v>
      </c>
      <c r="Q42" s="160">
        <f t="shared" si="12"/>
        <v>0.6695970695970686</v>
      </c>
      <c r="R42" s="515">
        <f t="shared" si="12"/>
        <v>0.376150460184075</v>
      </c>
      <c r="S42" s="1850" t="s">
        <v>131</v>
      </c>
      <c r="T42" s="97">
        <f t="shared" si="12"/>
        <v>2.4793867016011624</v>
      </c>
      <c r="U42" s="109">
        <f t="shared" si="12"/>
        <v>0.4798136645962733</v>
      </c>
      <c r="V42" s="109">
        <f t="shared" si="12"/>
        <v>5.684172079748161</v>
      </c>
      <c r="W42" s="44">
        <v>2.204</v>
      </c>
    </row>
    <row r="43" spans="6:23" ht="20.25" customHeight="1">
      <c r="F43" s="162"/>
      <c r="G43" s="3"/>
      <c r="H43" s="146" t="s">
        <v>61</v>
      </c>
      <c r="I43" s="127"/>
      <c r="J43" s="1036"/>
      <c r="K43" s="1032"/>
      <c r="L43" s="96"/>
      <c r="M43" s="236"/>
      <c r="N43" s="1636" t="s">
        <v>114</v>
      </c>
      <c r="O43" s="1636" t="s">
        <v>114</v>
      </c>
      <c r="P43" s="1636" t="s">
        <v>114</v>
      </c>
      <c r="Q43" s="1848" t="s">
        <v>131</v>
      </c>
      <c r="R43" s="515">
        <f t="shared" si="12"/>
        <v>10.08860660236807</v>
      </c>
      <c r="S43" s="515">
        <f t="shared" si="12"/>
        <v>1.2677751708660596</v>
      </c>
      <c r="T43" s="97">
        <f t="shared" si="12"/>
        <v>0.5742916840843244</v>
      </c>
      <c r="U43" s="1848" t="s">
        <v>131</v>
      </c>
      <c r="V43" s="109">
        <f t="shared" si="12"/>
        <v>0.9174280974157079</v>
      </c>
      <c r="W43" s="44">
        <f t="shared" si="12"/>
        <v>4.089562085924473</v>
      </c>
    </row>
    <row r="44" spans="6:23" ht="20.25" customHeight="1">
      <c r="F44" s="162"/>
      <c r="G44" s="3"/>
      <c r="H44" s="146" t="s">
        <v>62</v>
      </c>
      <c r="I44" s="128"/>
      <c r="J44" s="1036"/>
      <c r="K44" s="1032"/>
      <c r="L44" s="96"/>
      <c r="M44" s="236"/>
      <c r="N44" s="1636" t="s">
        <v>114</v>
      </c>
      <c r="O44" s="1636" t="s">
        <v>114</v>
      </c>
      <c r="P44" s="1636" t="s">
        <v>114</v>
      </c>
      <c r="Q44" s="1848" t="s">
        <v>131</v>
      </c>
      <c r="R44" s="515">
        <f t="shared" si="12"/>
        <v>9.922196796338673</v>
      </c>
      <c r="S44" s="515">
        <f t="shared" si="12"/>
        <v>1.245243757431629</v>
      </c>
      <c r="T44" s="97">
        <f t="shared" si="12"/>
        <v>0.6384140704869521</v>
      </c>
      <c r="U44" s="1848" t="s">
        <v>131</v>
      </c>
      <c r="V44" s="109">
        <f t="shared" si="12"/>
        <v>0.9267031633950008</v>
      </c>
      <c r="W44" s="44">
        <f t="shared" si="12"/>
        <v>3.8305090163934428</v>
      </c>
    </row>
    <row r="45" spans="6:23" ht="20.25" customHeight="1">
      <c r="F45" s="162"/>
      <c r="G45" s="3"/>
      <c r="H45" s="181" t="s">
        <v>92</v>
      </c>
      <c r="I45" s="127"/>
      <c r="J45" s="1036"/>
      <c r="K45" s="1032"/>
      <c r="L45" s="96"/>
      <c r="M45" s="236"/>
      <c r="N45" s="1636" t="s">
        <v>114</v>
      </c>
      <c r="O45" s="1636" t="s">
        <v>114</v>
      </c>
      <c r="P45" s="1636" t="s">
        <v>114</v>
      </c>
      <c r="Q45" s="160">
        <f t="shared" si="12"/>
        <v>1.1252268602540836</v>
      </c>
      <c r="R45" s="1850" t="s">
        <v>131</v>
      </c>
      <c r="S45" s="515">
        <f t="shared" si="12"/>
        <v>0.3004694835680754</v>
      </c>
      <c r="T45" s="1851" t="s">
        <v>131</v>
      </c>
      <c r="U45" s="109">
        <f t="shared" si="12"/>
        <v>1.0415944540727904</v>
      </c>
      <c r="V45" s="1848" t="s">
        <v>131</v>
      </c>
      <c r="W45" s="44">
        <f t="shared" si="12"/>
        <v>0.1465662645941278</v>
      </c>
    </row>
    <row r="46" spans="6:23" ht="20.25" customHeight="1" thickBot="1">
      <c r="F46" s="162"/>
      <c r="G46" s="3"/>
      <c r="H46" s="147" t="s">
        <v>63</v>
      </c>
      <c r="I46" s="129"/>
      <c r="J46" s="1028"/>
      <c r="K46" s="244"/>
      <c r="L46" s="100"/>
      <c r="M46" s="238"/>
      <c r="N46" s="1640" t="s">
        <v>114</v>
      </c>
      <c r="O46" s="1640" t="s">
        <v>114</v>
      </c>
      <c r="P46" s="1640" t="s">
        <v>114</v>
      </c>
      <c r="Q46" s="1849" t="s">
        <v>131</v>
      </c>
      <c r="R46" s="1042">
        <f t="shared" si="12"/>
        <v>10.524436784439247</v>
      </c>
      <c r="S46" s="1042">
        <f t="shared" si="12"/>
        <v>1.3130420815933155</v>
      </c>
      <c r="T46" s="1044">
        <f t="shared" si="12"/>
        <v>0.8635755982803951</v>
      </c>
      <c r="U46" s="1849" t="s">
        <v>131</v>
      </c>
      <c r="V46" s="1041">
        <f t="shared" si="12"/>
        <v>1.1323145135887835</v>
      </c>
      <c r="W46" s="1043">
        <f t="shared" si="12"/>
        <v>7.612788808982376</v>
      </c>
    </row>
    <row r="47" spans="6:23" ht="12" customHeight="1" thickBot="1">
      <c r="F47" s="161"/>
      <c r="G47" s="161"/>
      <c r="H47" s="148"/>
      <c r="I47" s="3"/>
      <c r="J47" s="46"/>
      <c r="K47" s="47"/>
      <c r="L47" s="47"/>
      <c r="M47" s="47"/>
      <c r="N47" s="47"/>
      <c r="O47" s="47"/>
      <c r="P47" s="47"/>
      <c r="Q47" s="163"/>
      <c r="R47" s="163"/>
      <c r="S47" s="163"/>
      <c r="T47" s="163"/>
      <c r="U47" s="163"/>
      <c r="V47" s="163"/>
      <c r="W47" s="163"/>
    </row>
    <row r="48" spans="8:23" ht="20.25" customHeight="1">
      <c r="H48" s="142" t="s">
        <v>8</v>
      </c>
      <c r="I48" s="20"/>
      <c r="J48" s="987"/>
      <c r="K48" s="108"/>
      <c r="L48" s="98"/>
      <c r="M48" s="235"/>
      <c r="N48" s="245"/>
      <c r="O48" s="245"/>
      <c r="P48" s="1675" t="s">
        <v>114</v>
      </c>
      <c r="Q48" s="1037"/>
      <c r="R48" s="108"/>
      <c r="S48" s="98"/>
      <c r="T48" s="235"/>
      <c r="U48" s="266">
        <f>+N25/U25</f>
        <v>0.8740740740740741</v>
      </c>
      <c r="V48" s="549"/>
      <c r="W48" s="266">
        <f>+P25/W25</f>
        <v>0.8518518518518519</v>
      </c>
    </row>
    <row r="49" spans="8:23" ht="20.25" customHeight="1" thickBot="1">
      <c r="H49" s="154" t="s">
        <v>7</v>
      </c>
      <c r="I49" s="19"/>
      <c r="J49" s="1028"/>
      <c r="K49" s="244"/>
      <c r="L49" s="100"/>
      <c r="M49" s="238"/>
      <c r="N49" s="246"/>
      <c r="O49" s="246"/>
      <c r="P49" s="1640" t="s">
        <v>114</v>
      </c>
      <c r="Q49" s="1038"/>
      <c r="R49" s="244"/>
      <c r="S49" s="100"/>
      <c r="T49" s="238"/>
      <c r="U49" s="164">
        <f>+N26/U26</f>
        <v>0.6615384615384615</v>
      </c>
      <c r="V49" s="247"/>
      <c r="W49" s="164">
        <f>+P26/W26</f>
        <v>1.1897435897435897</v>
      </c>
    </row>
    <row r="50" spans="8:23" ht="15" customHeight="1" thickBot="1">
      <c r="H50" s="4"/>
      <c r="I50" s="1"/>
      <c r="J50" s="165"/>
      <c r="K50" s="165"/>
      <c r="L50" s="165"/>
      <c r="M50" s="165"/>
      <c r="N50" s="165"/>
      <c r="O50" s="165"/>
      <c r="P50" s="165"/>
      <c r="Q50" s="166"/>
      <c r="R50" s="166"/>
      <c r="S50" s="166"/>
      <c r="T50" s="166"/>
      <c r="U50" s="166"/>
      <c r="V50" s="166"/>
      <c r="W50" s="1227" t="s">
        <v>43</v>
      </c>
    </row>
    <row r="51" spans="8:23" ht="18" customHeight="1" thickBot="1">
      <c r="H51" s="41" t="s">
        <v>17</v>
      </c>
      <c r="I51" s="21"/>
      <c r="J51" s="1281" t="str">
        <f aca="true" t="shared" si="13" ref="J51:P51">J34</f>
        <v>第1</v>
      </c>
      <c r="K51" s="185" t="str">
        <f t="shared" si="13"/>
        <v>第2</v>
      </c>
      <c r="L51" s="185" t="str">
        <f t="shared" si="13"/>
        <v>第3</v>
      </c>
      <c r="M51" s="141" t="str">
        <f t="shared" si="13"/>
        <v>第4</v>
      </c>
      <c r="N51" s="184" t="str">
        <f t="shared" si="13"/>
        <v>上期</v>
      </c>
      <c r="O51" s="184" t="str">
        <f t="shared" si="13"/>
        <v>下期</v>
      </c>
      <c r="P51" s="140" t="str">
        <f t="shared" si="13"/>
        <v>通期</v>
      </c>
      <c r="Q51" s="190" t="str">
        <f aca="true" t="shared" si="14" ref="Q51:W51">Q34</f>
        <v>第1A</v>
      </c>
      <c r="R51" s="188" t="str">
        <f t="shared" si="14"/>
        <v>第2A</v>
      </c>
      <c r="S51" s="188" t="str">
        <f t="shared" si="14"/>
        <v>第3A</v>
      </c>
      <c r="T51" s="189" t="str">
        <f t="shared" si="14"/>
        <v>第4A</v>
      </c>
      <c r="U51" s="155" t="str">
        <f t="shared" si="14"/>
        <v>上期A</v>
      </c>
      <c r="V51" s="7" t="str">
        <f t="shared" si="14"/>
        <v>下期A</v>
      </c>
      <c r="W51" s="85" t="str">
        <f t="shared" si="14"/>
        <v>通期A</v>
      </c>
    </row>
    <row r="52" spans="8:23" ht="20.25" customHeight="1" thickTop="1">
      <c r="H52" s="22" t="s">
        <v>69</v>
      </c>
      <c r="I52" s="23"/>
      <c r="J52" s="1676">
        <f>+C29-J29</f>
        <v>-8.5</v>
      </c>
      <c r="K52" s="277"/>
      <c r="L52" s="248"/>
      <c r="M52" s="248"/>
      <c r="N52" s="1029"/>
      <c r="O52" s="556"/>
      <c r="P52" s="1853" t="s">
        <v>114</v>
      </c>
      <c r="Q52" s="1039"/>
      <c r="R52" s="547"/>
      <c r="S52" s="248"/>
      <c r="T52" s="248"/>
      <c r="U52" s="182">
        <f>+N29-U29</f>
        <v>-6.3999999999999915</v>
      </c>
      <c r="V52" s="249"/>
      <c r="W52" s="182">
        <f>+P29-W29</f>
        <v>-7.1000000000000085</v>
      </c>
    </row>
    <row r="53" spans="8:23" ht="20.25" customHeight="1" thickBot="1">
      <c r="H53" s="24" t="s">
        <v>6</v>
      </c>
      <c r="I53" s="25"/>
      <c r="J53" s="1677">
        <f>+C30-J30</f>
        <v>0.09999999999999432</v>
      </c>
      <c r="K53" s="278"/>
      <c r="L53" s="279"/>
      <c r="M53" s="279"/>
      <c r="N53" s="1030"/>
      <c r="O53" s="557"/>
      <c r="P53" s="1854" t="s">
        <v>114</v>
      </c>
      <c r="Q53" s="1040"/>
      <c r="R53" s="548"/>
      <c r="S53" s="250"/>
      <c r="T53" s="250"/>
      <c r="U53" s="267">
        <f>+N30-U30</f>
        <v>-17.5</v>
      </c>
      <c r="V53" s="251"/>
      <c r="W53" s="267">
        <f>+P30-W30</f>
        <v>-16.80000000000001</v>
      </c>
    </row>
  </sheetData>
  <mergeCells count="17">
    <mergeCell ref="A5:B5"/>
    <mergeCell ref="A28:B28"/>
    <mergeCell ref="J33:P33"/>
    <mergeCell ref="Q4:W4"/>
    <mergeCell ref="Q32:W32"/>
    <mergeCell ref="H33:I33"/>
    <mergeCell ref="Q33:W33"/>
    <mergeCell ref="J32:P32"/>
    <mergeCell ref="J4:P4"/>
    <mergeCell ref="C4:I4"/>
    <mergeCell ref="Q2:W2"/>
    <mergeCell ref="A3:B3"/>
    <mergeCell ref="Q3:W3"/>
    <mergeCell ref="J2:P2"/>
    <mergeCell ref="J3:P3"/>
    <mergeCell ref="C2:I2"/>
    <mergeCell ref="C3:I3"/>
  </mergeCells>
  <printOptions/>
  <pageMargins left="0.73" right="0.31496062992125984" top="0.25" bottom="0" header="0.2" footer="0.1968503937007874"/>
  <pageSetup fitToHeight="1" fitToWidth="1" horizontalDpi="600" verticalDpi="600" orientation="landscape" paperSize="9" scale="59" r:id="rId2"/>
  <headerFooter alignWithMargins="0">
    <oddFooter>&amp;C２&amp;R2011年3月期 データ集 全社連結PL</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X35"/>
  <sheetViews>
    <sheetView zoomScale="75" zoomScaleNormal="75" workbookViewId="0" topLeftCell="A1">
      <selection activeCell="A1" sqref="A1"/>
    </sheetView>
  </sheetViews>
  <sheetFormatPr defaultColWidth="9.00390625" defaultRowHeight="13.5"/>
  <cols>
    <col min="1" max="23" width="8.625" style="30" customWidth="1"/>
    <col min="24" max="16384" width="9.00390625" style="30" customWidth="1"/>
  </cols>
  <sheetData>
    <row r="1" spans="1:23" s="28" customFormat="1" ht="21.75" customHeight="1" thickBot="1">
      <c r="A1" s="26"/>
      <c r="B1" s="26"/>
      <c r="C1" s="26"/>
      <c r="D1" s="26"/>
      <c r="E1" s="26"/>
      <c r="F1" s="26"/>
      <c r="G1" s="26"/>
      <c r="H1" s="26"/>
      <c r="I1" s="26"/>
      <c r="J1" s="26"/>
      <c r="K1" s="26"/>
      <c r="L1" s="26"/>
      <c r="M1" s="26"/>
      <c r="N1" s="26"/>
      <c r="O1" s="26"/>
      <c r="P1" s="26"/>
      <c r="Q1" s="26"/>
      <c r="R1" s="26"/>
      <c r="S1" s="26"/>
      <c r="T1" s="26"/>
      <c r="U1" s="26"/>
      <c r="V1" s="26"/>
      <c r="W1" s="27" t="s">
        <v>0</v>
      </c>
    </row>
    <row r="2" spans="1:23" ht="21.75" customHeight="1">
      <c r="A2" s="11"/>
      <c r="B2" s="29"/>
      <c r="C2" s="1871" t="str">
        <f>'全社連結PL'!C2</f>
        <v>2012年3月期　</v>
      </c>
      <c r="D2" s="1872"/>
      <c r="E2" s="1872"/>
      <c r="F2" s="1872"/>
      <c r="G2" s="1872"/>
      <c r="H2" s="1872"/>
      <c r="I2" s="1920"/>
      <c r="J2" s="1855" t="str">
        <f>'全社連結PL'!J2</f>
        <v>2011年3月期　</v>
      </c>
      <c r="K2" s="1856"/>
      <c r="L2" s="1856"/>
      <c r="M2" s="1856"/>
      <c r="N2" s="1856"/>
      <c r="O2" s="1856"/>
      <c r="P2" s="1857"/>
      <c r="Q2" s="1866" t="str">
        <f>'全社連結PL'!Q2</f>
        <v>2010年3月期</v>
      </c>
      <c r="R2" s="1866"/>
      <c r="S2" s="1866"/>
      <c r="T2" s="1866"/>
      <c r="U2" s="1866"/>
      <c r="V2" s="1866"/>
      <c r="W2" s="1867"/>
    </row>
    <row r="3" spans="1:23" ht="21.75" customHeight="1">
      <c r="A3" s="1906" t="s">
        <v>117</v>
      </c>
      <c r="B3" s="1907"/>
      <c r="C3" s="1874" t="str">
        <f>'全社連結PL'!C3</f>
        <v>計画</v>
      </c>
      <c r="D3" s="1875"/>
      <c r="E3" s="1875"/>
      <c r="F3" s="1875"/>
      <c r="G3" s="1875"/>
      <c r="H3" s="1875"/>
      <c r="I3" s="1921"/>
      <c r="J3" s="1858" t="str">
        <f>'全社連結PL'!J3</f>
        <v>実績</v>
      </c>
      <c r="K3" s="1869"/>
      <c r="L3" s="1869"/>
      <c r="M3" s="1869"/>
      <c r="N3" s="1869"/>
      <c r="O3" s="1869"/>
      <c r="P3" s="1870"/>
      <c r="Q3" s="1919" t="str">
        <f>'全社連結PL'!Q3</f>
        <v>実績</v>
      </c>
      <c r="R3" s="1861"/>
      <c r="S3" s="1861"/>
      <c r="T3" s="1861"/>
      <c r="U3" s="1861"/>
      <c r="V3" s="1861"/>
      <c r="W3" s="1859"/>
    </row>
    <row r="4" spans="1:23" ht="21.75" customHeight="1" thickBot="1">
      <c r="A4" s="31"/>
      <c r="B4" s="32"/>
      <c r="C4" s="1917" t="str">
        <f>'全社連結PL'!$C$4</f>
        <v>(2011年4月27日発表)</v>
      </c>
      <c r="D4" s="1918"/>
      <c r="E4" s="1903"/>
      <c r="F4" s="1918"/>
      <c r="G4" s="1918"/>
      <c r="H4" s="1903"/>
      <c r="I4" s="1918"/>
      <c r="J4" s="1898" t="str">
        <f>'全社連結PL'!J4</f>
        <v>(2011年4月27日発表）</v>
      </c>
      <c r="K4" s="1899"/>
      <c r="L4" s="1899"/>
      <c r="M4" s="1899"/>
      <c r="N4" s="1900"/>
      <c r="O4" s="1900"/>
      <c r="P4" s="1901"/>
      <c r="Q4" s="1914"/>
      <c r="R4" s="1886"/>
      <c r="S4" s="1887"/>
      <c r="T4" s="1886"/>
      <c r="U4" s="1886"/>
      <c r="V4" s="1887"/>
      <c r="W4" s="1888"/>
    </row>
    <row r="5" spans="1:23" ht="21.75" customHeight="1" thickBot="1">
      <c r="A5" s="1877" t="s">
        <v>10</v>
      </c>
      <c r="B5" s="1878"/>
      <c r="C5" s="1228" t="str">
        <f>'全社連結PL'!C5</f>
        <v>第1P</v>
      </c>
      <c r="D5" s="118" t="str">
        <f>'全社連結PL'!D5</f>
        <v>第2P</v>
      </c>
      <c r="E5" s="119" t="str">
        <f>'全社連結PL'!E5</f>
        <v>第3P</v>
      </c>
      <c r="F5" s="58" t="str">
        <f>'全社連結PL'!F5</f>
        <v>第4P</v>
      </c>
      <c r="G5" s="9" t="str">
        <f>'全社連結PL'!G5</f>
        <v>上期P</v>
      </c>
      <c r="H5" s="59" t="str">
        <f>'全社連結PL'!H5</f>
        <v>下期P</v>
      </c>
      <c r="I5" s="10" t="str">
        <f>'全社連結PL'!I5</f>
        <v>通期P</v>
      </c>
      <c r="J5" s="1232" t="str">
        <f>'全社連結PL'!J5</f>
        <v>第1A</v>
      </c>
      <c r="K5" s="139" t="str">
        <f>'全社連結PL'!K5</f>
        <v>第2A</v>
      </c>
      <c r="L5" s="137" t="str">
        <f>'全社連結PL'!L5</f>
        <v>第3A</v>
      </c>
      <c r="M5" s="139" t="str">
        <f>'全社連結PL'!M5</f>
        <v>第4A</v>
      </c>
      <c r="N5" s="140" t="str">
        <f>'全社連結PL'!N5</f>
        <v>上期A</v>
      </c>
      <c r="O5" s="140" t="str">
        <f>'全社連結PL'!O5</f>
        <v>下期A</v>
      </c>
      <c r="P5" s="141" t="str">
        <f>'全社連結PL'!P5</f>
        <v>通期A</v>
      </c>
      <c r="Q5" s="5" t="s">
        <v>36</v>
      </c>
      <c r="R5" s="2" t="s">
        <v>55</v>
      </c>
      <c r="S5" s="80" t="s">
        <v>38</v>
      </c>
      <c r="T5" s="6" t="s">
        <v>39</v>
      </c>
      <c r="U5" s="7" t="s">
        <v>37</v>
      </c>
      <c r="V5" s="7" t="s">
        <v>40</v>
      </c>
      <c r="W5" s="7" t="s">
        <v>41</v>
      </c>
    </row>
    <row r="6" spans="1:23" ht="21.75" customHeight="1" thickBot="1" thickTop="1">
      <c r="A6" s="613" t="s">
        <v>11</v>
      </c>
      <c r="B6" s="614"/>
      <c r="C6" s="525">
        <v>320</v>
      </c>
      <c r="D6" s="1045"/>
      <c r="E6" s="691"/>
      <c r="F6" s="358"/>
      <c r="G6" s="1678" t="s">
        <v>114</v>
      </c>
      <c r="H6" s="1678" t="s">
        <v>114</v>
      </c>
      <c r="I6" s="1682" t="s">
        <v>114</v>
      </c>
      <c r="J6" s="1181">
        <v>305</v>
      </c>
      <c r="K6" s="1233">
        <v>318.19874087999983</v>
      </c>
      <c r="L6" s="1234">
        <v>302.68418112000006</v>
      </c>
      <c r="M6" s="1235">
        <v>312.91965876999996</v>
      </c>
      <c r="N6" s="1236">
        <v>623.7099633999999</v>
      </c>
      <c r="O6" s="1236">
        <v>615.60383989</v>
      </c>
      <c r="P6" s="1237">
        <v>1239.31380329</v>
      </c>
      <c r="Q6" s="359">
        <v>173.1519634118548</v>
      </c>
      <c r="R6" s="360">
        <v>213.47837265235611</v>
      </c>
      <c r="S6" s="361">
        <v>238.1328705438257</v>
      </c>
      <c r="T6" s="362">
        <v>286.9761342923999</v>
      </c>
      <c r="U6" s="363">
        <v>386.63033606421095</v>
      </c>
      <c r="V6" s="363">
        <v>525.1090048362256</v>
      </c>
      <c r="W6" s="363">
        <v>911.7393409004366</v>
      </c>
    </row>
    <row r="7" spans="1:23" ht="21.75" customHeight="1">
      <c r="A7" s="142" t="s">
        <v>12</v>
      </c>
      <c r="B7" s="640"/>
      <c r="C7" s="641">
        <v>435</v>
      </c>
      <c r="D7" s="1046"/>
      <c r="E7" s="642"/>
      <c r="F7" s="695"/>
      <c r="G7" s="1679" t="s">
        <v>114</v>
      </c>
      <c r="H7" s="1679" t="s">
        <v>114</v>
      </c>
      <c r="I7" s="1683" t="s">
        <v>114</v>
      </c>
      <c r="J7" s="1182">
        <v>378.19877748</v>
      </c>
      <c r="K7" s="1238">
        <v>361.15125912</v>
      </c>
      <c r="L7" s="1239">
        <v>370.04598573999994</v>
      </c>
      <c r="M7" s="1240">
        <v>370.23493317000015</v>
      </c>
      <c r="N7" s="1241">
        <v>739.3500366000001</v>
      </c>
      <c r="O7" s="1241">
        <v>740.2809189100002</v>
      </c>
      <c r="P7" s="1242">
        <v>1479.6309555100001</v>
      </c>
      <c r="Q7" s="643">
        <v>250.16788463339998</v>
      </c>
      <c r="R7" s="644">
        <v>265.3211974570924</v>
      </c>
      <c r="S7" s="645">
        <v>299.0571294561743</v>
      </c>
      <c r="T7" s="646">
        <v>312.8876541609333</v>
      </c>
      <c r="U7" s="647">
        <v>515.4890820904924</v>
      </c>
      <c r="V7" s="647">
        <v>611.9447836171076</v>
      </c>
      <c r="W7" s="647">
        <v>1127.4338657075998</v>
      </c>
    </row>
    <row r="8" spans="1:23" ht="21.75" customHeight="1">
      <c r="A8" s="632"/>
      <c r="B8" s="633" t="s">
        <v>149</v>
      </c>
      <c r="C8" s="1204"/>
      <c r="D8" s="1047"/>
      <c r="E8" s="634"/>
      <c r="F8" s="694"/>
      <c r="G8" s="1680" t="s">
        <v>114</v>
      </c>
      <c r="H8" s="1680" t="s">
        <v>114</v>
      </c>
      <c r="I8" s="1684" t="s">
        <v>114</v>
      </c>
      <c r="J8" s="1243">
        <v>61.39</v>
      </c>
      <c r="K8" s="1244">
        <v>66.62</v>
      </c>
      <c r="L8" s="1245">
        <v>70</v>
      </c>
      <c r="M8" s="1246">
        <v>69.32</v>
      </c>
      <c r="N8" s="1247">
        <v>128.01</v>
      </c>
      <c r="O8" s="1247">
        <v>139.32</v>
      </c>
      <c r="P8" s="1248">
        <v>267.33</v>
      </c>
      <c r="Q8" s="635">
        <v>49.27</v>
      </c>
      <c r="R8" s="636">
        <v>45.07</v>
      </c>
      <c r="S8" s="637">
        <v>46.97</v>
      </c>
      <c r="T8" s="638">
        <v>47.397999417600005</v>
      </c>
      <c r="U8" s="639">
        <v>94.34</v>
      </c>
      <c r="V8" s="639">
        <v>94.3679994176</v>
      </c>
      <c r="W8" s="639">
        <v>188.7079994176</v>
      </c>
    </row>
    <row r="9" spans="1:23" ht="21.75" customHeight="1">
      <c r="A9" s="615"/>
      <c r="B9" s="616" t="s">
        <v>152</v>
      </c>
      <c r="C9" s="1205"/>
      <c r="D9" s="1048"/>
      <c r="E9" s="617"/>
      <c r="F9" s="692"/>
      <c r="G9" s="1681" t="s">
        <v>114</v>
      </c>
      <c r="H9" s="1681" t="s">
        <v>114</v>
      </c>
      <c r="I9" s="1685" t="s">
        <v>114</v>
      </c>
      <c r="J9" s="1249">
        <v>146.5</v>
      </c>
      <c r="K9" s="1250">
        <v>129.85</v>
      </c>
      <c r="L9" s="1251">
        <v>146.98</v>
      </c>
      <c r="M9" s="1252">
        <v>143.9</v>
      </c>
      <c r="N9" s="1253">
        <v>276.35</v>
      </c>
      <c r="O9" s="1253">
        <v>290.88</v>
      </c>
      <c r="P9" s="1254">
        <v>567.23</v>
      </c>
      <c r="Q9" s="618">
        <v>121.09</v>
      </c>
      <c r="R9" s="619">
        <v>119.9255289626</v>
      </c>
      <c r="S9" s="620">
        <v>135.0844710374</v>
      </c>
      <c r="T9" s="621">
        <v>136.33</v>
      </c>
      <c r="U9" s="622">
        <v>241.0155289626</v>
      </c>
      <c r="V9" s="622">
        <v>271.4144710374</v>
      </c>
      <c r="W9" s="622">
        <v>512.43</v>
      </c>
    </row>
    <row r="10" spans="1:23" ht="21.75" customHeight="1">
      <c r="A10" s="623"/>
      <c r="B10" s="616" t="s">
        <v>151</v>
      </c>
      <c r="C10" s="1205"/>
      <c r="D10" s="1048"/>
      <c r="E10" s="617"/>
      <c r="F10" s="692"/>
      <c r="G10" s="1681" t="s">
        <v>114</v>
      </c>
      <c r="H10" s="1681" t="s">
        <v>114</v>
      </c>
      <c r="I10" s="1685" t="s">
        <v>114</v>
      </c>
      <c r="J10" s="1249">
        <v>64.44</v>
      </c>
      <c r="K10" s="1250">
        <v>61.96</v>
      </c>
      <c r="L10" s="1251">
        <v>60.94</v>
      </c>
      <c r="M10" s="1252">
        <v>62.34</v>
      </c>
      <c r="N10" s="1253">
        <v>126.4</v>
      </c>
      <c r="O10" s="1253">
        <v>123.28</v>
      </c>
      <c r="P10" s="1254">
        <v>249.68</v>
      </c>
      <c r="Q10" s="618">
        <v>29.99</v>
      </c>
      <c r="R10" s="619">
        <v>37.113898867492395</v>
      </c>
      <c r="S10" s="620">
        <v>45.606101132507604</v>
      </c>
      <c r="T10" s="621">
        <v>55</v>
      </c>
      <c r="U10" s="622">
        <v>67.1038988674924</v>
      </c>
      <c r="V10" s="622">
        <v>100.6061011325076</v>
      </c>
      <c r="W10" s="622">
        <v>167.71</v>
      </c>
    </row>
    <row r="11" spans="1:23" ht="21.75" customHeight="1">
      <c r="A11" s="615"/>
      <c r="B11" s="616" t="s">
        <v>150</v>
      </c>
      <c r="C11" s="1205"/>
      <c r="D11" s="1048"/>
      <c r="E11" s="617"/>
      <c r="F11" s="692"/>
      <c r="G11" s="1681" t="s">
        <v>114</v>
      </c>
      <c r="H11" s="1681" t="s">
        <v>114</v>
      </c>
      <c r="I11" s="1685" t="s">
        <v>114</v>
      </c>
      <c r="J11" s="1249">
        <v>103.9149173</v>
      </c>
      <c r="K11" s="1250">
        <v>101.02134520000001</v>
      </c>
      <c r="L11" s="1251">
        <v>90.72373749999998</v>
      </c>
      <c r="M11" s="1252">
        <v>92.45</v>
      </c>
      <c r="N11" s="1253">
        <v>204.9362625</v>
      </c>
      <c r="O11" s="1253">
        <v>183.1737375</v>
      </c>
      <c r="P11" s="1254">
        <v>388.11</v>
      </c>
      <c r="Q11" s="618">
        <v>48.97897098340001</v>
      </c>
      <c r="R11" s="619">
        <v>62.613916816999975</v>
      </c>
      <c r="S11" s="620">
        <v>70.85332374626668</v>
      </c>
      <c r="T11" s="621">
        <v>72.70965474333335</v>
      </c>
      <c r="U11" s="622">
        <v>111.59288780039998</v>
      </c>
      <c r="V11" s="622">
        <v>143.56297848960003</v>
      </c>
      <c r="W11" s="622">
        <v>255.15586629</v>
      </c>
    </row>
    <row r="12" spans="1:23" ht="21.75" customHeight="1" thickBot="1">
      <c r="A12" s="624"/>
      <c r="B12" s="625" t="s">
        <v>165</v>
      </c>
      <c r="C12" s="1206"/>
      <c r="D12" s="1049"/>
      <c r="E12" s="626"/>
      <c r="F12" s="693"/>
      <c r="G12" s="1686" t="s">
        <v>114</v>
      </c>
      <c r="H12" s="1686" t="s">
        <v>114</v>
      </c>
      <c r="I12" s="1687" t="s">
        <v>114</v>
      </c>
      <c r="J12" s="1255">
        <v>1.9538601800000002</v>
      </c>
      <c r="K12" s="1256">
        <v>1.69991392</v>
      </c>
      <c r="L12" s="1257">
        <v>1.40224824</v>
      </c>
      <c r="M12" s="1258">
        <v>2.22493317</v>
      </c>
      <c r="N12" s="1259">
        <v>3.6537741</v>
      </c>
      <c r="O12" s="1259">
        <v>3.62718141</v>
      </c>
      <c r="P12" s="1260">
        <v>7.28095551</v>
      </c>
      <c r="Q12" s="627">
        <v>0.8389136500000022</v>
      </c>
      <c r="R12" s="628">
        <v>0.597852809999995</v>
      </c>
      <c r="S12" s="629">
        <v>0.5432335400000028</v>
      </c>
      <c r="T12" s="630">
        <v>1.45</v>
      </c>
      <c r="U12" s="631">
        <v>1.4367664599999972</v>
      </c>
      <c r="V12" s="631">
        <v>1.9932335400000027</v>
      </c>
      <c r="W12" s="631">
        <v>3.43</v>
      </c>
    </row>
    <row r="13" spans="1:23" ht="21.75" customHeight="1" thickBot="1" thickTop="1">
      <c r="A13" s="34" t="s">
        <v>13</v>
      </c>
      <c r="B13" s="35"/>
      <c r="C13" s="526">
        <v>755</v>
      </c>
      <c r="D13" s="1050"/>
      <c r="E13" s="364"/>
      <c r="F13" s="365"/>
      <c r="G13" s="1623" t="s">
        <v>114</v>
      </c>
      <c r="H13" s="1623" t="s">
        <v>114</v>
      </c>
      <c r="I13" s="1688" t="s">
        <v>114</v>
      </c>
      <c r="J13" s="1183">
        <v>683</v>
      </c>
      <c r="K13" s="1261">
        <v>679.35</v>
      </c>
      <c r="L13" s="1262">
        <v>672.73016686</v>
      </c>
      <c r="M13" s="1263">
        <v>683.1545919399999</v>
      </c>
      <c r="N13" s="1264">
        <v>1363.06</v>
      </c>
      <c r="O13" s="1264">
        <v>1355.8847587999999</v>
      </c>
      <c r="P13" s="1265">
        <v>2718.9447588</v>
      </c>
      <c r="Q13" s="366">
        <v>423.3198480452548</v>
      </c>
      <c r="R13" s="367">
        <v>478.799570109449</v>
      </c>
      <c r="S13" s="368">
        <v>537.19</v>
      </c>
      <c r="T13" s="369">
        <v>599.8637884533332</v>
      </c>
      <c r="U13" s="370">
        <v>902.1194181547033</v>
      </c>
      <c r="V13" s="370">
        <v>1137.0537884533333</v>
      </c>
      <c r="W13" s="370">
        <v>2039.1732066080365</v>
      </c>
    </row>
    <row r="14" spans="1:23" ht="15" customHeight="1" thickBot="1">
      <c r="A14" s="36"/>
      <c r="B14" s="73"/>
      <c r="C14" s="183"/>
      <c r="D14" s="183"/>
      <c r="E14" s="183"/>
      <c r="F14" s="183"/>
      <c r="G14" s="183"/>
      <c r="H14" s="183"/>
      <c r="I14" s="183"/>
      <c r="J14" s="183"/>
      <c r="K14" s="168"/>
      <c r="L14" s="168"/>
      <c r="M14" s="168"/>
      <c r="N14" s="168"/>
      <c r="O14" s="168"/>
      <c r="P14" s="183"/>
      <c r="Q14" s="169"/>
      <c r="R14" s="36"/>
      <c r="S14" s="36"/>
      <c r="T14" s="36"/>
      <c r="U14" s="36"/>
      <c r="V14" s="36"/>
      <c r="W14" s="36"/>
    </row>
    <row r="15" spans="1:23" ht="21.75" customHeight="1" thickBot="1">
      <c r="A15" s="1879" t="s">
        <v>14</v>
      </c>
      <c r="B15" s="1905"/>
      <c r="C15" s="62" t="str">
        <f>'全社連結PL'!C5</f>
        <v>第1P</v>
      </c>
      <c r="D15" s="186" t="str">
        <f>'全社連結PL'!D5</f>
        <v>第2P</v>
      </c>
      <c r="E15" s="1278" t="str">
        <f>'全社連結PL'!E5</f>
        <v>第3P</v>
      </c>
      <c r="F15" s="59" t="str">
        <f>'全社連結PL'!F5</f>
        <v>第4P</v>
      </c>
      <c r="G15" s="59" t="str">
        <f>'全社連結PL'!G5</f>
        <v>上期P</v>
      </c>
      <c r="H15" s="9" t="str">
        <f>'全社連結PL'!H5</f>
        <v>下期P</v>
      </c>
      <c r="I15" s="10" t="str">
        <f>'全社連結PL'!I5</f>
        <v>通期P</v>
      </c>
      <c r="J15" s="184" t="str">
        <f>'全社連結PL'!J5</f>
        <v>第1A</v>
      </c>
      <c r="K15" s="167" t="str">
        <f>'全社連結PL'!K5</f>
        <v>第2A</v>
      </c>
      <c r="L15" s="185" t="str">
        <f>'全社連結PL'!L5</f>
        <v>第3A</v>
      </c>
      <c r="M15" s="141" t="str">
        <f>'全社連結PL'!M5</f>
        <v>第4A</v>
      </c>
      <c r="N15" s="140" t="str">
        <f>'全社連結PL'!N5</f>
        <v>上期A</v>
      </c>
      <c r="O15" s="167" t="str">
        <f>'全社連結PL'!O5</f>
        <v>下期A</v>
      </c>
      <c r="P15" s="140" t="str">
        <f>'全社連結PL'!P5</f>
        <v>通期A</v>
      </c>
      <c r="Q15" s="190" t="s">
        <v>36</v>
      </c>
      <c r="R15" s="187" t="s">
        <v>55</v>
      </c>
      <c r="S15" s="188" t="s">
        <v>38</v>
      </c>
      <c r="T15" s="189" t="s">
        <v>39</v>
      </c>
      <c r="U15" s="7" t="s">
        <v>37</v>
      </c>
      <c r="V15" s="7" t="s">
        <v>40</v>
      </c>
      <c r="W15" s="7" t="s">
        <v>41</v>
      </c>
    </row>
    <row r="16" spans="1:23" ht="21.75" customHeight="1" thickTop="1">
      <c r="A16" s="38" t="s">
        <v>5</v>
      </c>
      <c r="B16" s="39"/>
      <c r="C16" s="1051"/>
      <c r="D16" s="1052"/>
      <c r="E16" s="371"/>
      <c r="F16" s="372"/>
      <c r="G16" s="1689" t="s">
        <v>114</v>
      </c>
      <c r="H16" s="1689" t="s">
        <v>114</v>
      </c>
      <c r="I16" s="1689" t="s">
        <v>114</v>
      </c>
      <c r="J16" s="1266">
        <v>109.16</v>
      </c>
      <c r="K16" s="1267">
        <v>97.51</v>
      </c>
      <c r="L16" s="1267">
        <v>81.09</v>
      </c>
      <c r="M16" s="1268">
        <v>94.52</v>
      </c>
      <c r="N16" s="1269">
        <v>206.67</v>
      </c>
      <c r="O16" s="1269">
        <v>175.61</v>
      </c>
      <c r="P16" s="1269">
        <v>382.28</v>
      </c>
      <c r="Q16" s="373">
        <v>-29.77</v>
      </c>
      <c r="R16" s="374">
        <v>23.94</v>
      </c>
      <c r="S16" s="374">
        <v>56.95</v>
      </c>
      <c r="T16" s="375">
        <v>75.81</v>
      </c>
      <c r="U16" s="1203" t="s">
        <v>114</v>
      </c>
      <c r="V16" s="376">
        <v>132.76</v>
      </c>
      <c r="W16" s="377">
        <v>126.93</v>
      </c>
    </row>
    <row r="17" spans="1:23" ht="21.75" customHeight="1" thickBot="1">
      <c r="A17" s="91" t="s">
        <v>29</v>
      </c>
      <c r="B17" s="120"/>
      <c r="C17" s="1053"/>
      <c r="D17" s="334"/>
      <c r="E17" s="333"/>
      <c r="F17" s="445"/>
      <c r="G17" s="1690" t="s">
        <v>114</v>
      </c>
      <c r="H17" s="1690" t="s">
        <v>114</v>
      </c>
      <c r="I17" s="1690" t="s">
        <v>114</v>
      </c>
      <c r="J17" s="1270">
        <f aca="true" t="shared" si="0" ref="J17:P17">J16/J13</f>
        <v>0.15982430453879942</v>
      </c>
      <c r="K17" s="1271">
        <f t="shared" si="0"/>
        <v>0.1435342606903658</v>
      </c>
      <c r="L17" s="1271">
        <f t="shared" si="0"/>
        <v>0.12053867062107743</v>
      </c>
      <c r="M17" s="1272">
        <f t="shared" si="0"/>
        <v>0.1383581419420533</v>
      </c>
      <c r="N17" s="1273">
        <f t="shared" si="0"/>
        <v>0.15162208560151424</v>
      </c>
      <c r="O17" s="1273">
        <f t="shared" si="0"/>
        <v>0.12951690684643458</v>
      </c>
      <c r="P17" s="1273">
        <f t="shared" si="0"/>
        <v>0.14059866378775507</v>
      </c>
      <c r="Q17" s="195" t="s">
        <v>131</v>
      </c>
      <c r="R17" s="336">
        <f>R16/R13</f>
        <v>0.05000004489253728</v>
      </c>
      <c r="S17" s="336">
        <f>S16/S13</f>
        <v>0.10601463169455871</v>
      </c>
      <c r="T17" s="197">
        <f>T16/T13</f>
        <v>0.12637869039480734</v>
      </c>
      <c r="U17" s="194" t="s">
        <v>131</v>
      </c>
      <c r="V17" s="446">
        <f>V16/V13</f>
        <v>0.11675788898305817</v>
      </c>
      <c r="W17" s="337">
        <f>W16/W13</f>
        <v>0.062245815896696456</v>
      </c>
    </row>
    <row r="18" spans="17:23" ht="21.75" customHeight="1" thickBot="1">
      <c r="Q18" s="63"/>
      <c r="R18" s="63"/>
      <c r="S18" s="63"/>
      <c r="T18" s="63"/>
      <c r="U18" s="63"/>
      <c r="V18" s="63"/>
      <c r="W18" s="64" t="s">
        <v>16</v>
      </c>
    </row>
    <row r="19" spans="3:23" ht="21.75" customHeight="1">
      <c r="C19" s="101"/>
      <c r="D19" s="101"/>
      <c r="E19" s="101"/>
      <c r="F19" s="101"/>
      <c r="G19" s="101"/>
      <c r="H19" s="171"/>
      <c r="I19" s="172"/>
      <c r="J19" s="1896" t="str">
        <f>'全社連結PL'!J32</f>
        <v>2012年3月期計画 と 2011年3月期実績との比較</v>
      </c>
      <c r="K19" s="1897"/>
      <c r="L19" s="1897"/>
      <c r="M19" s="1897"/>
      <c r="N19" s="1897"/>
      <c r="O19" s="1897"/>
      <c r="P19" s="1915"/>
      <c r="Q19" s="1889" t="str">
        <f>'全社連結PL'!Q32</f>
        <v>2011年3月期実績　と　2010年3月期実績との比較</v>
      </c>
      <c r="R19" s="1890"/>
      <c r="S19" s="1890"/>
      <c r="T19" s="1890"/>
      <c r="U19" s="1890"/>
      <c r="V19" s="1890"/>
      <c r="W19" s="1908"/>
    </row>
    <row r="20" spans="3:23" ht="21.75" customHeight="1" thickBot="1">
      <c r="C20" s="101"/>
      <c r="D20" s="101"/>
      <c r="E20" s="101"/>
      <c r="F20" s="101"/>
      <c r="G20" s="101"/>
      <c r="H20" s="1906" t="s">
        <v>109</v>
      </c>
      <c r="I20" s="1907"/>
      <c r="J20" s="1882"/>
      <c r="K20" s="1882"/>
      <c r="L20" s="1882"/>
      <c r="M20" s="1882"/>
      <c r="N20" s="1883"/>
      <c r="O20" s="1883"/>
      <c r="P20" s="1916"/>
      <c r="Q20" s="1909"/>
      <c r="R20" s="1910"/>
      <c r="S20" s="1894"/>
      <c r="T20" s="1910"/>
      <c r="U20" s="1910"/>
      <c r="V20" s="1894"/>
      <c r="W20" s="1911"/>
    </row>
    <row r="21" spans="3:23" ht="21.75" customHeight="1" thickBot="1">
      <c r="C21" s="101"/>
      <c r="D21" s="101"/>
      <c r="E21" s="101"/>
      <c r="F21" s="101"/>
      <c r="G21" s="101"/>
      <c r="H21" s="1912" t="s">
        <v>10</v>
      </c>
      <c r="I21" s="1913"/>
      <c r="J21" s="138" t="s">
        <v>70</v>
      </c>
      <c r="K21" s="1274" t="s">
        <v>71</v>
      </c>
      <c r="L21" s="137" t="s">
        <v>72</v>
      </c>
      <c r="M21" s="1274" t="s">
        <v>73</v>
      </c>
      <c r="N21" s="140" t="s">
        <v>74</v>
      </c>
      <c r="O21" s="140" t="s">
        <v>75</v>
      </c>
      <c r="P21" s="167" t="s">
        <v>76</v>
      </c>
      <c r="Q21" s="113" t="str">
        <f>'全社連結PL'!Q34</f>
        <v>第1A</v>
      </c>
      <c r="R21" s="2" t="str">
        <f>'全社連結PL'!R34</f>
        <v>第2A</v>
      </c>
      <c r="S21" s="80" t="str">
        <f>'全社連結PL'!S34</f>
        <v>第3A</v>
      </c>
      <c r="T21" s="6" t="str">
        <f>'全社連結PL'!T34</f>
        <v>第4A</v>
      </c>
      <c r="U21" s="7" t="str">
        <f>'全社連結PL'!U34</f>
        <v>上期A</v>
      </c>
      <c r="V21" s="7" t="str">
        <f>'全社連結PL'!V34</f>
        <v>下期A</v>
      </c>
      <c r="W21" s="7" t="str">
        <f>'全社連結PL'!W34</f>
        <v>通期A</v>
      </c>
    </row>
    <row r="22" spans="3:24" ht="21.75" customHeight="1" thickBot="1" thickTop="1">
      <c r="C22" s="101"/>
      <c r="D22" s="101"/>
      <c r="E22" s="101"/>
      <c r="F22" s="101"/>
      <c r="G22" s="101"/>
      <c r="H22" s="648" t="s">
        <v>11</v>
      </c>
      <c r="I22" s="649"/>
      <c r="J22" s="1275">
        <v>1.047</v>
      </c>
      <c r="K22" s="650"/>
      <c r="L22" s="650"/>
      <c r="M22" s="651"/>
      <c r="N22" s="1691" t="s">
        <v>114</v>
      </c>
      <c r="O22" s="1691" t="s">
        <v>114</v>
      </c>
      <c r="P22" s="1692" t="s">
        <v>114</v>
      </c>
      <c r="Q22" s="652">
        <f>+J6/Q6</f>
        <v>1.7614585130319016</v>
      </c>
      <c r="R22" s="579">
        <f>+K6/R6</f>
        <v>1.490543219561534</v>
      </c>
      <c r="S22" s="579">
        <f>+L6/S6</f>
        <v>1.2710726596826305</v>
      </c>
      <c r="T22" s="653">
        <f>+M6/T6</f>
        <v>1.0904030732087506</v>
      </c>
      <c r="U22" s="268">
        <f>+N6/U6</f>
        <v>1.6131945820630462</v>
      </c>
      <c r="V22" s="268">
        <f aca="true" t="shared" si="1" ref="V22:W29">+O6/V6</f>
        <v>1.1723353327029662</v>
      </c>
      <c r="W22" s="580">
        <f t="shared" si="1"/>
        <v>1.3592852120059333</v>
      </c>
      <c r="X22" s="46"/>
    </row>
    <row r="23" spans="3:23" ht="21.75" customHeight="1">
      <c r="C23" s="101"/>
      <c r="D23" s="101"/>
      <c r="E23" s="101"/>
      <c r="F23" s="101"/>
      <c r="G23" s="101"/>
      <c r="H23" s="676" t="s">
        <v>12</v>
      </c>
      <c r="I23" s="677"/>
      <c r="J23" s="1276">
        <f>+C7/J7</f>
        <v>1.1501888052057592</v>
      </c>
      <c r="K23" s="98"/>
      <c r="L23" s="98"/>
      <c r="M23" s="108"/>
      <c r="N23" s="1675" t="s">
        <v>114</v>
      </c>
      <c r="O23" s="1675" t="s">
        <v>114</v>
      </c>
      <c r="P23" s="1693" t="s">
        <v>114</v>
      </c>
      <c r="Q23" s="678">
        <f aca="true" t="shared" si="2" ref="Q23:U29">+J7/Q7</f>
        <v>1.5117798914685574</v>
      </c>
      <c r="R23" s="679">
        <f t="shared" si="2"/>
        <v>1.3611850940722714</v>
      </c>
      <c r="S23" s="679">
        <f t="shared" si="2"/>
        <v>1.2373755690523631</v>
      </c>
      <c r="T23" s="680">
        <f t="shared" si="2"/>
        <v>1.1832839303386842</v>
      </c>
      <c r="U23" s="678">
        <f t="shared" si="2"/>
        <v>1.4342690510566616</v>
      </c>
      <c r="V23" s="678">
        <f t="shared" si="1"/>
        <v>1.2097184888713621</v>
      </c>
      <c r="W23" s="681">
        <f t="shared" si="1"/>
        <v>1.3123882477854738</v>
      </c>
    </row>
    <row r="24" spans="3:23" ht="21.75" customHeight="1">
      <c r="C24" s="101"/>
      <c r="D24" s="101"/>
      <c r="E24" s="101"/>
      <c r="F24" s="101"/>
      <c r="G24" s="101"/>
      <c r="H24" s="668"/>
      <c r="I24" s="669" t="str">
        <f>B8</f>
        <v>米州</v>
      </c>
      <c r="J24" s="1207"/>
      <c r="K24" s="670"/>
      <c r="L24" s="670"/>
      <c r="M24" s="671"/>
      <c r="N24" s="1694" t="s">
        <v>114</v>
      </c>
      <c r="O24" s="1694" t="s">
        <v>114</v>
      </c>
      <c r="P24" s="1695" t="s">
        <v>114</v>
      </c>
      <c r="Q24" s="672">
        <f t="shared" si="2"/>
        <v>1.2459914755429267</v>
      </c>
      <c r="R24" s="673">
        <f t="shared" si="2"/>
        <v>1.478145107610384</v>
      </c>
      <c r="S24" s="673">
        <f t="shared" si="2"/>
        <v>1.4903129657228018</v>
      </c>
      <c r="T24" s="674">
        <f t="shared" si="2"/>
        <v>1.4625089845935528</v>
      </c>
      <c r="U24" s="672">
        <f t="shared" si="2"/>
        <v>1.3569005723977103</v>
      </c>
      <c r="V24" s="672">
        <f t="shared" si="1"/>
        <v>1.4763479236587087</v>
      </c>
      <c r="W24" s="675">
        <f t="shared" si="1"/>
        <v>1.4166331094868638</v>
      </c>
    </row>
    <row r="25" spans="3:23" ht="21.75" customHeight="1">
      <c r="C25" s="101"/>
      <c r="D25" s="101"/>
      <c r="E25" s="101"/>
      <c r="F25" s="101"/>
      <c r="G25" s="101"/>
      <c r="H25" s="654"/>
      <c r="I25" s="655" t="str">
        <f>B9</f>
        <v>欧州他</v>
      </c>
      <c r="J25" s="1208"/>
      <c r="K25" s="656"/>
      <c r="L25" s="656"/>
      <c r="M25" s="657"/>
      <c r="N25" s="1696" t="s">
        <v>114</v>
      </c>
      <c r="O25" s="1696" t="s">
        <v>114</v>
      </c>
      <c r="P25" s="1697" t="s">
        <v>114</v>
      </c>
      <c r="Q25" s="658">
        <f t="shared" si="2"/>
        <v>1.2098439177471303</v>
      </c>
      <c r="R25" s="659">
        <f t="shared" si="2"/>
        <v>1.0827552825761981</v>
      </c>
      <c r="S25" s="659">
        <f t="shared" si="2"/>
        <v>1.08805992925202</v>
      </c>
      <c r="T25" s="660">
        <f t="shared" si="2"/>
        <v>1.0555270300007336</v>
      </c>
      <c r="U25" s="658">
        <f t="shared" si="2"/>
        <v>1.1466066157209442</v>
      </c>
      <c r="V25" s="658">
        <f t="shared" si="1"/>
        <v>1.071718832412284</v>
      </c>
      <c r="W25" s="661">
        <f t="shared" si="1"/>
        <v>1.1069414359034406</v>
      </c>
    </row>
    <row r="26" spans="8:23" ht="21.75" customHeight="1">
      <c r="H26" s="623"/>
      <c r="I26" s="616" t="str">
        <f>B10</f>
        <v>アジア</v>
      </c>
      <c r="J26" s="1208"/>
      <c r="K26" s="656"/>
      <c r="L26" s="656"/>
      <c r="M26" s="657"/>
      <c r="N26" s="1696" t="s">
        <v>114</v>
      </c>
      <c r="O26" s="1696" t="s">
        <v>114</v>
      </c>
      <c r="P26" s="1697" t="s">
        <v>114</v>
      </c>
      <c r="Q26" s="658">
        <f t="shared" si="2"/>
        <v>2.148716238746249</v>
      </c>
      <c r="R26" s="659">
        <f t="shared" si="2"/>
        <v>1.669455430193835</v>
      </c>
      <c r="S26" s="659">
        <f t="shared" si="2"/>
        <v>1.3362247262255562</v>
      </c>
      <c r="T26" s="660">
        <f t="shared" si="2"/>
        <v>1.1334545454545455</v>
      </c>
      <c r="U26" s="658">
        <f t="shared" si="2"/>
        <v>1.883646138797351</v>
      </c>
      <c r="V26" s="658">
        <f t="shared" si="1"/>
        <v>1.2253730003673313</v>
      </c>
      <c r="W26" s="661">
        <f t="shared" si="1"/>
        <v>1.4887603601454893</v>
      </c>
    </row>
    <row r="27" spans="8:23" ht="21.75" customHeight="1">
      <c r="H27" s="615"/>
      <c r="I27" s="616" t="str">
        <f>B11</f>
        <v>中華圏</v>
      </c>
      <c r="J27" s="1208"/>
      <c r="K27" s="656"/>
      <c r="L27" s="656"/>
      <c r="M27" s="657"/>
      <c r="N27" s="1696" t="s">
        <v>114</v>
      </c>
      <c r="O27" s="1696" t="s">
        <v>114</v>
      </c>
      <c r="P27" s="1697" t="s">
        <v>114</v>
      </c>
      <c r="Q27" s="658">
        <f t="shared" si="2"/>
        <v>2.1216231213844594</v>
      </c>
      <c r="R27" s="659">
        <f t="shared" si="2"/>
        <v>1.6134008274111393</v>
      </c>
      <c r="S27" s="659">
        <f t="shared" si="2"/>
        <v>1.2804443419604616</v>
      </c>
      <c r="T27" s="660">
        <f t="shared" si="2"/>
        <v>1.2714955163293031</v>
      </c>
      <c r="U27" s="658">
        <f t="shared" si="2"/>
        <v>1.836463474863722</v>
      </c>
      <c r="V27" s="658">
        <f t="shared" si="1"/>
        <v>1.2759120730646407</v>
      </c>
      <c r="W27" s="661">
        <f t="shared" si="1"/>
        <v>1.5210702604771376</v>
      </c>
    </row>
    <row r="28" spans="8:23" ht="21.75" customHeight="1" thickBot="1">
      <c r="H28" s="624"/>
      <c r="I28" s="625" t="str">
        <f>B12</f>
        <v>直接輸出</v>
      </c>
      <c r="J28" s="1209"/>
      <c r="K28" s="662"/>
      <c r="L28" s="662"/>
      <c r="M28" s="663"/>
      <c r="N28" s="1698" t="s">
        <v>114</v>
      </c>
      <c r="O28" s="1698" t="s">
        <v>114</v>
      </c>
      <c r="P28" s="1699" t="s">
        <v>114</v>
      </c>
      <c r="Q28" s="664">
        <f t="shared" si="2"/>
        <v>2.329036105205816</v>
      </c>
      <c r="R28" s="665">
        <f t="shared" si="2"/>
        <v>2.8433652758109713</v>
      </c>
      <c r="S28" s="665">
        <f t="shared" si="2"/>
        <v>2.5812990854725073</v>
      </c>
      <c r="T28" s="666">
        <f t="shared" si="2"/>
        <v>1.5344366689655171</v>
      </c>
      <c r="U28" s="664">
        <f t="shared" si="2"/>
        <v>2.543053587150139</v>
      </c>
      <c r="V28" s="664">
        <f t="shared" si="1"/>
        <v>1.8197473287550614</v>
      </c>
      <c r="W28" s="667">
        <v>2.122</v>
      </c>
    </row>
    <row r="29" spans="8:23" ht="21.75" customHeight="1" thickBot="1" thickTop="1">
      <c r="H29" s="34" t="s">
        <v>13</v>
      </c>
      <c r="I29" s="35"/>
      <c r="J29" s="1277">
        <v>1.104</v>
      </c>
      <c r="K29" s="233"/>
      <c r="L29" s="230"/>
      <c r="M29" s="231"/>
      <c r="N29" s="1700" t="s">
        <v>114</v>
      </c>
      <c r="O29" s="1700" t="s">
        <v>114</v>
      </c>
      <c r="P29" s="1701" t="s">
        <v>114</v>
      </c>
      <c r="Q29" s="82">
        <f t="shared" si="2"/>
        <v>1.6134372228324723</v>
      </c>
      <c r="R29" s="516">
        <f>+K13/R13</f>
        <v>1.4188609230470008</v>
      </c>
      <c r="S29" s="516">
        <f>+L13/S13</f>
        <v>1.2523132725106574</v>
      </c>
      <c r="T29" s="263">
        <f>+M13/T13</f>
        <v>1.1388495273258963</v>
      </c>
      <c r="U29" s="82">
        <f t="shared" si="2"/>
        <v>1.510952954308595</v>
      </c>
      <c r="V29" s="82">
        <f t="shared" si="1"/>
        <v>1.192454369853804</v>
      </c>
      <c r="W29" s="105">
        <f t="shared" si="1"/>
        <v>1.3333564554443593</v>
      </c>
    </row>
    <row r="30" spans="8:23" ht="15" customHeight="1" thickBot="1">
      <c r="H30" s="36"/>
      <c r="I30" s="36"/>
      <c r="J30" s="69"/>
      <c r="K30" s="69"/>
      <c r="L30" s="69"/>
      <c r="M30" s="69"/>
      <c r="N30" s="69"/>
      <c r="O30" s="69"/>
      <c r="P30" s="69"/>
      <c r="Q30" s="8"/>
      <c r="R30" s="8"/>
      <c r="S30" s="8"/>
      <c r="T30" s="8"/>
      <c r="U30" s="8"/>
      <c r="V30" s="8"/>
      <c r="W30" s="8"/>
    </row>
    <row r="31" spans="8:23" ht="21.75" customHeight="1" thickBot="1">
      <c r="H31" s="1879" t="s">
        <v>14</v>
      </c>
      <c r="I31" s="1905"/>
      <c r="J31" s="184" t="s">
        <v>77</v>
      </c>
      <c r="K31" s="167" t="s">
        <v>78</v>
      </c>
      <c r="L31" s="185" t="s">
        <v>79</v>
      </c>
      <c r="M31" s="141" t="s">
        <v>80</v>
      </c>
      <c r="N31" s="140" t="s">
        <v>81</v>
      </c>
      <c r="O31" s="140" t="s">
        <v>82</v>
      </c>
      <c r="P31" s="141" t="s">
        <v>83</v>
      </c>
      <c r="Q31" s="190" t="str">
        <f>'全社連結PL'!Q51</f>
        <v>第1A</v>
      </c>
      <c r="R31" s="187" t="str">
        <f>'全社連結PL'!R51</f>
        <v>第2A</v>
      </c>
      <c r="S31" s="188" t="str">
        <f>'全社連結PL'!S51</f>
        <v>第3A</v>
      </c>
      <c r="T31" s="85" t="str">
        <f>'全社連結PL'!T51</f>
        <v>第4A</v>
      </c>
      <c r="U31" s="7" t="str">
        <f>'全社連結PL'!U51</f>
        <v>上期A</v>
      </c>
      <c r="V31" s="7" t="str">
        <f>'全社連結PL'!V51</f>
        <v>下期A</v>
      </c>
      <c r="W31" s="7" t="str">
        <f>'全社連結PL'!W51</f>
        <v>通期A</v>
      </c>
    </row>
    <row r="32" spans="8:23" ht="21.75" customHeight="1" thickBot="1" thickTop="1">
      <c r="H32" s="76" t="s">
        <v>5</v>
      </c>
      <c r="I32" s="77"/>
      <c r="J32" s="575"/>
      <c r="K32" s="254"/>
      <c r="L32" s="255"/>
      <c r="M32" s="255"/>
      <c r="N32" s="1702" t="s">
        <v>114</v>
      </c>
      <c r="O32" s="1702" t="s">
        <v>114</v>
      </c>
      <c r="P32" s="1702" t="s">
        <v>114</v>
      </c>
      <c r="Q32" s="1200" t="s">
        <v>204</v>
      </c>
      <c r="R32" s="444">
        <f aca="true" t="shared" si="3" ref="R32:W32">+K16/R16</f>
        <v>4.073099415204679</v>
      </c>
      <c r="S32" s="444">
        <f t="shared" si="3"/>
        <v>1.4238805970149253</v>
      </c>
      <c r="T32" s="563">
        <f t="shared" si="3"/>
        <v>1.2468012135602162</v>
      </c>
      <c r="U32" s="125" t="s">
        <v>131</v>
      </c>
      <c r="V32" s="105">
        <f t="shared" si="3"/>
        <v>1.3227628803856586</v>
      </c>
      <c r="W32" s="105">
        <f t="shared" si="3"/>
        <v>3.01173875364374</v>
      </c>
    </row>
    <row r="34" ht="13.5">
      <c r="H34" s="28" t="s">
        <v>227</v>
      </c>
    </row>
    <row r="35" ht="13.5">
      <c r="H35" s="28" t="s">
        <v>228</v>
      </c>
    </row>
  </sheetData>
  <mergeCells count="19">
    <mergeCell ref="A3:B3"/>
    <mergeCell ref="Q3:W3"/>
    <mergeCell ref="C2:I2"/>
    <mergeCell ref="C3:I3"/>
    <mergeCell ref="H21:I21"/>
    <mergeCell ref="H31:I31"/>
    <mergeCell ref="Q4:W4"/>
    <mergeCell ref="Q2:W2"/>
    <mergeCell ref="J19:P19"/>
    <mergeCell ref="J20:P20"/>
    <mergeCell ref="J2:P2"/>
    <mergeCell ref="J3:P3"/>
    <mergeCell ref="C4:I4"/>
    <mergeCell ref="J4:P4"/>
    <mergeCell ref="A5:B5"/>
    <mergeCell ref="A15:B15"/>
    <mergeCell ref="H20:I20"/>
    <mergeCell ref="Q19:W19"/>
    <mergeCell ref="Q20:W20"/>
  </mergeCells>
  <printOptions/>
  <pageMargins left="0.35433070866141736" right="0.2755905511811024" top="0.69" bottom="0.1968503937007874" header="0.5118110236220472" footer="0.35433070866141736"/>
  <pageSetup horizontalDpi="600" verticalDpi="600" orientation="landscape" paperSize="9" scale="70" r:id="rId2"/>
  <headerFooter alignWithMargins="0">
    <oddFooter>&amp;C３&amp;R2011年3月期 データ集 IAB</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X32"/>
  <sheetViews>
    <sheetView zoomScale="75" zoomScaleNormal="75" workbookViewId="0" topLeftCell="A1">
      <selection activeCell="A1" sqref="A1"/>
    </sheetView>
  </sheetViews>
  <sheetFormatPr defaultColWidth="9.00390625" defaultRowHeight="13.5"/>
  <cols>
    <col min="1" max="23" width="8.625" style="30" customWidth="1"/>
    <col min="24" max="16384" width="9.00390625" style="30" customWidth="1"/>
  </cols>
  <sheetData>
    <row r="1" spans="1:23" s="28" customFormat="1" ht="21.75" customHeight="1" thickBot="1">
      <c r="A1" s="26"/>
      <c r="B1" s="26"/>
      <c r="C1" s="26"/>
      <c r="D1" s="26"/>
      <c r="E1" s="26"/>
      <c r="F1" s="26"/>
      <c r="G1" s="26"/>
      <c r="H1" s="26"/>
      <c r="I1" s="26"/>
      <c r="J1" s="26"/>
      <c r="K1" s="26"/>
      <c r="L1" s="26"/>
      <c r="M1" s="26"/>
      <c r="N1" s="26"/>
      <c r="O1" s="26"/>
      <c r="P1" s="26"/>
      <c r="Q1" s="26"/>
      <c r="R1" s="26"/>
      <c r="S1" s="26"/>
      <c r="T1" s="26"/>
      <c r="U1" s="26"/>
      <c r="V1" s="26"/>
      <c r="W1" s="27" t="s">
        <v>0</v>
      </c>
    </row>
    <row r="2" spans="1:23" ht="21.75" customHeight="1">
      <c r="A2" s="11"/>
      <c r="B2" s="29"/>
      <c r="C2" s="1871" t="str">
        <f>'全社連結PL'!C2</f>
        <v>2012年3月期　</v>
      </c>
      <c r="D2" s="1872"/>
      <c r="E2" s="1872"/>
      <c r="F2" s="1872"/>
      <c r="G2" s="1872"/>
      <c r="H2" s="1872"/>
      <c r="I2" s="1922"/>
      <c r="J2" s="1855" t="str">
        <f>'全社連結PL'!J2</f>
        <v>2011年3月期　</v>
      </c>
      <c r="K2" s="1856"/>
      <c r="L2" s="1856"/>
      <c r="M2" s="1856"/>
      <c r="N2" s="1856"/>
      <c r="O2" s="1856"/>
      <c r="P2" s="1857"/>
      <c r="Q2" s="1865" t="str">
        <f>'全社連結PL'!Q2</f>
        <v>2010年3月期</v>
      </c>
      <c r="R2" s="1866"/>
      <c r="S2" s="1866"/>
      <c r="T2" s="1866"/>
      <c r="U2" s="1866"/>
      <c r="V2" s="1866"/>
      <c r="W2" s="1867"/>
    </row>
    <row r="3" spans="1:23" ht="21.75" customHeight="1">
      <c r="A3" s="1906" t="s">
        <v>118</v>
      </c>
      <c r="B3" s="1907"/>
      <c r="C3" s="1874" t="str">
        <f>'全社連結PL'!C3</f>
        <v>計画</v>
      </c>
      <c r="D3" s="1875"/>
      <c r="E3" s="1875"/>
      <c r="F3" s="1875"/>
      <c r="G3" s="1875"/>
      <c r="H3" s="1875"/>
      <c r="I3" s="1923"/>
      <c r="J3" s="1858" t="str">
        <f>'全社連結PL'!J3</f>
        <v>実績</v>
      </c>
      <c r="K3" s="1869"/>
      <c r="L3" s="1869"/>
      <c r="M3" s="1869"/>
      <c r="N3" s="1869"/>
      <c r="O3" s="1869"/>
      <c r="P3" s="1870"/>
      <c r="Q3" s="1860" t="str">
        <f>'全社連結PL'!Q3</f>
        <v>実績</v>
      </c>
      <c r="R3" s="1861"/>
      <c r="S3" s="1861"/>
      <c r="T3" s="1861"/>
      <c r="U3" s="1861"/>
      <c r="V3" s="1861"/>
      <c r="W3" s="1859"/>
    </row>
    <row r="4" spans="1:23" ht="21.75" customHeight="1" thickBot="1">
      <c r="A4" s="31"/>
      <c r="B4" s="32"/>
      <c r="C4" s="1917" t="str">
        <f>'全社連結PL'!$C$4</f>
        <v>(2011年4月27日発表)</v>
      </c>
      <c r="D4" s="1918"/>
      <c r="E4" s="1903"/>
      <c r="F4" s="1918"/>
      <c r="G4" s="1918"/>
      <c r="H4" s="1903"/>
      <c r="I4" s="1926"/>
      <c r="J4" s="1898" t="str">
        <f>'全社連結PL'!J4</f>
        <v>(2011年4月27日発表）</v>
      </c>
      <c r="K4" s="1899"/>
      <c r="L4" s="1899"/>
      <c r="M4" s="1899"/>
      <c r="N4" s="1900"/>
      <c r="O4" s="1900"/>
      <c r="P4" s="1901"/>
      <c r="Q4" s="1924"/>
      <c r="R4" s="1886"/>
      <c r="S4" s="1887"/>
      <c r="T4" s="1886"/>
      <c r="U4" s="1886"/>
      <c r="V4" s="1887"/>
      <c r="W4" s="1888"/>
    </row>
    <row r="5" spans="1:23" ht="21.75" customHeight="1" thickBot="1">
      <c r="A5" s="1877" t="s">
        <v>10</v>
      </c>
      <c r="B5" s="1878"/>
      <c r="C5" s="1228" t="str">
        <f>'全社連結PL'!C5</f>
        <v>第1P</v>
      </c>
      <c r="D5" s="118" t="str">
        <f>'全社連結PL'!D5</f>
        <v>第2P</v>
      </c>
      <c r="E5" s="119" t="str">
        <f>'全社連結PL'!E5</f>
        <v>第3P</v>
      </c>
      <c r="F5" s="58" t="str">
        <f>'全社連結PL'!F5</f>
        <v>第4P</v>
      </c>
      <c r="G5" s="9" t="str">
        <f>'全社連結PL'!G5</f>
        <v>上期P</v>
      </c>
      <c r="H5" s="59" t="str">
        <f>'全社連結PL'!H5</f>
        <v>下期P</v>
      </c>
      <c r="I5" s="59" t="str">
        <f>'全社連結PL'!I5</f>
        <v>通期P</v>
      </c>
      <c r="J5" s="1232" t="str">
        <f>'全社連結PL'!J5</f>
        <v>第1A</v>
      </c>
      <c r="K5" s="139" t="str">
        <f>'全社連結PL'!K5</f>
        <v>第2A</v>
      </c>
      <c r="L5" s="137" t="str">
        <f>'全社連結PL'!L5</f>
        <v>第3A</v>
      </c>
      <c r="M5" s="139" t="str">
        <f>'全社連結PL'!M5</f>
        <v>第4A</v>
      </c>
      <c r="N5" s="140" t="str">
        <f>'全社連結PL'!N5</f>
        <v>上期A</v>
      </c>
      <c r="O5" s="140" t="str">
        <f>'全社連結PL'!O5</f>
        <v>下期A</v>
      </c>
      <c r="P5" s="141" t="str">
        <f>'全社連結PL'!P5</f>
        <v>通期A</v>
      </c>
      <c r="Q5" s="93" t="s">
        <v>36</v>
      </c>
      <c r="R5" s="2" t="s">
        <v>55</v>
      </c>
      <c r="S5" s="80" t="s">
        <v>38</v>
      </c>
      <c r="T5" s="6" t="s">
        <v>39</v>
      </c>
      <c r="U5" s="7" t="s">
        <v>37</v>
      </c>
      <c r="V5" s="7" t="s">
        <v>40</v>
      </c>
      <c r="W5" s="7" t="s">
        <v>41</v>
      </c>
    </row>
    <row r="6" spans="1:23" ht="21.75" customHeight="1" thickBot="1" thickTop="1">
      <c r="A6" s="613" t="s">
        <v>11</v>
      </c>
      <c r="B6" s="614"/>
      <c r="C6" s="525">
        <v>45</v>
      </c>
      <c r="D6" s="1045"/>
      <c r="E6" s="691"/>
      <c r="F6" s="358"/>
      <c r="G6" s="1678" t="s">
        <v>114</v>
      </c>
      <c r="H6" s="1678" t="s">
        <v>114</v>
      </c>
      <c r="I6" s="1703" t="s">
        <v>114</v>
      </c>
      <c r="J6" s="1181">
        <v>56.914112800000005</v>
      </c>
      <c r="K6" s="1233">
        <v>62.55986315</v>
      </c>
      <c r="L6" s="1234">
        <v>68.29388943</v>
      </c>
      <c r="M6" s="1235">
        <v>61.476034999999975</v>
      </c>
      <c r="N6" s="1236">
        <v>119.47397595000001</v>
      </c>
      <c r="O6" s="1236">
        <v>129.76992442999997</v>
      </c>
      <c r="P6" s="1237">
        <v>249.24390037999999</v>
      </c>
      <c r="Q6" s="378">
        <v>50.651607139999996</v>
      </c>
      <c r="R6" s="360">
        <v>53.199991180000055</v>
      </c>
      <c r="S6" s="361">
        <v>63.45494843999993</v>
      </c>
      <c r="T6" s="362">
        <v>56.21</v>
      </c>
      <c r="U6" s="363">
        <v>103.85159832000005</v>
      </c>
      <c r="V6" s="363">
        <v>119.66494843999993</v>
      </c>
      <c r="W6" s="379">
        <v>223</v>
      </c>
    </row>
    <row r="7" spans="1:23" ht="21.75" customHeight="1">
      <c r="A7" s="142" t="s">
        <v>12</v>
      </c>
      <c r="B7" s="640"/>
      <c r="C7" s="641">
        <v>150</v>
      </c>
      <c r="D7" s="1046"/>
      <c r="E7" s="642"/>
      <c r="F7" s="695"/>
      <c r="G7" s="1679" t="s">
        <v>114</v>
      </c>
      <c r="H7" s="1679" t="s">
        <v>114</v>
      </c>
      <c r="I7" s="1704" t="s">
        <v>114</v>
      </c>
      <c r="J7" s="1182">
        <v>143.19935945999998</v>
      </c>
      <c r="K7" s="1238">
        <v>139.31664662</v>
      </c>
      <c r="L7" s="1239">
        <v>137.69612696000002</v>
      </c>
      <c r="M7" s="1240">
        <v>142.70288066999993</v>
      </c>
      <c r="N7" s="1241">
        <v>282.51600608</v>
      </c>
      <c r="O7" s="1241">
        <v>280.3990076299999</v>
      </c>
      <c r="P7" s="1242">
        <v>562.91501371</v>
      </c>
      <c r="Q7" s="688">
        <v>108.10297329689257</v>
      </c>
      <c r="R7" s="644">
        <v>119.18207232443429</v>
      </c>
      <c r="S7" s="645">
        <v>130.22806730867313</v>
      </c>
      <c r="T7" s="646">
        <v>126.14</v>
      </c>
      <c r="U7" s="647">
        <v>227.28504562132684</v>
      </c>
      <c r="V7" s="647">
        <v>256.36806730867306</v>
      </c>
      <c r="W7" s="689">
        <v>483.65311292999996</v>
      </c>
    </row>
    <row r="8" spans="1:23" ht="21.75" customHeight="1">
      <c r="A8" s="632"/>
      <c r="B8" s="633" t="str">
        <f>IAB!B8</f>
        <v>米州</v>
      </c>
      <c r="C8" s="1204"/>
      <c r="D8" s="1047"/>
      <c r="E8" s="634"/>
      <c r="F8" s="694"/>
      <c r="G8" s="1680" t="s">
        <v>114</v>
      </c>
      <c r="H8" s="1680" t="s">
        <v>114</v>
      </c>
      <c r="I8" s="1705" t="s">
        <v>114</v>
      </c>
      <c r="J8" s="1243">
        <v>33.39</v>
      </c>
      <c r="K8" s="1244">
        <v>35.38</v>
      </c>
      <c r="L8" s="1245">
        <v>33.1</v>
      </c>
      <c r="M8" s="1246">
        <v>34.66</v>
      </c>
      <c r="N8" s="1247">
        <v>68.77</v>
      </c>
      <c r="O8" s="1247">
        <v>67.76</v>
      </c>
      <c r="P8" s="1248">
        <v>136.53</v>
      </c>
      <c r="Q8" s="686">
        <v>14.380580286916686</v>
      </c>
      <c r="R8" s="636">
        <v>17.02594718197269</v>
      </c>
      <c r="S8" s="637">
        <v>18.703472531110624</v>
      </c>
      <c r="T8" s="638">
        <v>22.51</v>
      </c>
      <c r="U8" s="639">
        <v>31.406527468889376</v>
      </c>
      <c r="V8" s="639">
        <v>41.213472531110625</v>
      </c>
      <c r="W8" s="687">
        <v>72.62</v>
      </c>
    </row>
    <row r="9" spans="1:23" ht="21.75" customHeight="1">
      <c r="A9" s="615"/>
      <c r="B9" s="616" t="str">
        <f>IAB!B9</f>
        <v>欧州他</v>
      </c>
      <c r="C9" s="1205"/>
      <c r="D9" s="1048"/>
      <c r="E9" s="617"/>
      <c r="F9" s="692"/>
      <c r="G9" s="1681" t="s">
        <v>114</v>
      </c>
      <c r="H9" s="1681" t="s">
        <v>114</v>
      </c>
      <c r="I9" s="1706" t="s">
        <v>114</v>
      </c>
      <c r="J9" s="1249">
        <v>32.67</v>
      </c>
      <c r="K9" s="1250">
        <v>29.91</v>
      </c>
      <c r="L9" s="1251">
        <v>32.72</v>
      </c>
      <c r="M9" s="1252">
        <v>34.55</v>
      </c>
      <c r="N9" s="1253">
        <v>62.58</v>
      </c>
      <c r="O9" s="1253">
        <v>67.27</v>
      </c>
      <c r="P9" s="1254">
        <v>129.85</v>
      </c>
      <c r="Q9" s="682">
        <v>27.519410469599997</v>
      </c>
      <c r="R9" s="619">
        <v>28.029963172400002</v>
      </c>
      <c r="S9" s="620">
        <v>29.280626358</v>
      </c>
      <c r="T9" s="621">
        <v>32.64</v>
      </c>
      <c r="U9" s="622">
        <v>55.549373642</v>
      </c>
      <c r="V9" s="622">
        <v>61.920626358</v>
      </c>
      <c r="W9" s="683">
        <v>117.47</v>
      </c>
    </row>
    <row r="10" spans="1:23" ht="21.75" customHeight="1">
      <c r="A10" s="623"/>
      <c r="B10" s="616" t="str">
        <f>IAB!B10</f>
        <v>アジア</v>
      </c>
      <c r="C10" s="1205"/>
      <c r="D10" s="1048"/>
      <c r="E10" s="617"/>
      <c r="F10" s="692"/>
      <c r="G10" s="1681" t="s">
        <v>114</v>
      </c>
      <c r="H10" s="1681" t="s">
        <v>114</v>
      </c>
      <c r="I10" s="1706" t="s">
        <v>114</v>
      </c>
      <c r="J10" s="1249">
        <v>23.1</v>
      </c>
      <c r="K10" s="1250">
        <v>20.41</v>
      </c>
      <c r="L10" s="1251">
        <v>20.33</v>
      </c>
      <c r="M10" s="1252">
        <v>20.33</v>
      </c>
      <c r="N10" s="1253">
        <v>43.51</v>
      </c>
      <c r="O10" s="1253">
        <v>40.66</v>
      </c>
      <c r="P10" s="1254">
        <v>84.17</v>
      </c>
      <c r="Q10" s="682">
        <v>16.603101979475888</v>
      </c>
      <c r="R10" s="619">
        <v>18.4394417648616</v>
      </c>
      <c r="S10" s="620">
        <v>20.107456255662512</v>
      </c>
      <c r="T10" s="621">
        <v>21.17</v>
      </c>
      <c r="U10" s="622">
        <v>35.042543744337486</v>
      </c>
      <c r="V10" s="622">
        <v>41.27745625566251</v>
      </c>
      <c r="W10" s="683">
        <v>76.32</v>
      </c>
    </row>
    <row r="11" spans="1:23" ht="21.75" customHeight="1">
      <c r="A11" s="615"/>
      <c r="B11" s="616" t="str">
        <f>IAB!B11</f>
        <v>中華圏</v>
      </c>
      <c r="C11" s="1205"/>
      <c r="D11" s="1048"/>
      <c r="E11" s="617"/>
      <c r="F11" s="692"/>
      <c r="G11" s="1681" t="s">
        <v>114</v>
      </c>
      <c r="H11" s="1681" t="s">
        <v>114</v>
      </c>
      <c r="I11" s="1706" t="s">
        <v>114</v>
      </c>
      <c r="J11" s="1249">
        <v>49.8</v>
      </c>
      <c r="K11" s="1250">
        <v>49.8</v>
      </c>
      <c r="L11" s="1251">
        <v>47.93</v>
      </c>
      <c r="M11" s="1252">
        <v>50.06</v>
      </c>
      <c r="N11" s="1253">
        <v>99.6</v>
      </c>
      <c r="O11" s="1253">
        <v>97.99</v>
      </c>
      <c r="P11" s="1254">
        <v>197.59</v>
      </c>
      <c r="Q11" s="682">
        <v>44.0837859609</v>
      </c>
      <c r="R11" s="619">
        <v>50.5028049852</v>
      </c>
      <c r="S11" s="620">
        <v>57.3334090539</v>
      </c>
      <c r="T11" s="621">
        <v>46.03</v>
      </c>
      <c r="U11" s="622">
        <v>94.5865909461</v>
      </c>
      <c r="V11" s="622">
        <v>103.36340905389997</v>
      </c>
      <c r="W11" s="683">
        <v>197.95</v>
      </c>
    </row>
    <row r="12" spans="1:23" ht="21.75" customHeight="1" thickBot="1">
      <c r="A12" s="624"/>
      <c r="B12" s="625" t="str">
        <f>IAB!B12</f>
        <v>直接輸出</v>
      </c>
      <c r="C12" s="1206"/>
      <c r="D12" s="1049"/>
      <c r="E12" s="626"/>
      <c r="F12" s="693"/>
      <c r="G12" s="1686" t="s">
        <v>114</v>
      </c>
      <c r="H12" s="1686" t="s">
        <v>114</v>
      </c>
      <c r="I12" s="1707" t="s">
        <v>114</v>
      </c>
      <c r="J12" s="1255">
        <v>4.23935946</v>
      </c>
      <c r="K12" s="1256">
        <v>3.8166466199999998</v>
      </c>
      <c r="L12" s="1257">
        <v>3.6161269600000012</v>
      </c>
      <c r="M12" s="1258">
        <v>3.1028806699999993</v>
      </c>
      <c r="N12" s="1259">
        <v>8.05600608</v>
      </c>
      <c r="O12" s="1259">
        <v>6.719007630000001</v>
      </c>
      <c r="P12" s="1260">
        <v>14.775013710000001</v>
      </c>
      <c r="Q12" s="684">
        <v>5.5160946000000015</v>
      </c>
      <c r="R12" s="628">
        <v>5.183915220000004</v>
      </c>
      <c r="S12" s="629">
        <v>4.803103109999995</v>
      </c>
      <c r="T12" s="630">
        <v>3.79</v>
      </c>
      <c r="U12" s="631">
        <v>10.700009820000005</v>
      </c>
      <c r="V12" s="631">
        <v>8.593103109999994</v>
      </c>
      <c r="W12" s="685">
        <v>19.29311293</v>
      </c>
    </row>
    <row r="13" spans="1:23" ht="21.75" customHeight="1" thickBot="1" thickTop="1">
      <c r="A13" s="34" t="s">
        <v>13</v>
      </c>
      <c r="B13" s="35"/>
      <c r="C13" s="526">
        <v>195</v>
      </c>
      <c r="D13" s="1050"/>
      <c r="E13" s="364"/>
      <c r="F13" s="365"/>
      <c r="G13" s="1623" t="s">
        <v>114</v>
      </c>
      <c r="H13" s="1623" t="s">
        <v>114</v>
      </c>
      <c r="I13" s="1708" t="s">
        <v>114</v>
      </c>
      <c r="J13" s="1183">
        <v>200.11347225999998</v>
      </c>
      <c r="K13" s="1261">
        <v>201.87650976999998</v>
      </c>
      <c r="L13" s="1262">
        <v>205.99001639000002</v>
      </c>
      <c r="M13" s="1263">
        <v>204.17891567000007</v>
      </c>
      <c r="N13" s="1264">
        <v>401.98998203</v>
      </c>
      <c r="O13" s="1264">
        <v>410.1689320600001</v>
      </c>
      <c r="P13" s="1265">
        <v>812.15891409</v>
      </c>
      <c r="Q13" s="380">
        <v>158.75458043689255</v>
      </c>
      <c r="R13" s="381">
        <v>172.38206350443434</v>
      </c>
      <c r="S13" s="368">
        <v>193.68301574867306</v>
      </c>
      <c r="T13" s="369">
        <v>182.35</v>
      </c>
      <c r="U13" s="370">
        <v>331.1366439413269</v>
      </c>
      <c r="V13" s="370">
        <v>376.03301574867305</v>
      </c>
      <c r="W13" s="382">
        <v>707.16965969</v>
      </c>
    </row>
    <row r="14" spans="1:23" ht="15" customHeight="1" thickBot="1">
      <c r="A14" s="36"/>
      <c r="B14" s="36"/>
      <c r="C14" s="183"/>
      <c r="D14" s="183"/>
      <c r="E14" s="183"/>
      <c r="F14" s="183"/>
      <c r="G14" s="183"/>
      <c r="H14" s="183"/>
      <c r="I14" s="183"/>
      <c r="J14" s="169"/>
      <c r="K14" s="169"/>
      <c r="L14" s="169"/>
      <c r="M14" s="169"/>
      <c r="N14" s="169"/>
      <c r="O14" s="169"/>
      <c r="P14" s="169"/>
      <c r="Q14" s="169"/>
      <c r="R14" s="36"/>
      <c r="S14" s="36"/>
      <c r="T14" s="36"/>
      <c r="U14" s="36"/>
      <c r="V14" s="36"/>
      <c r="W14" s="36"/>
    </row>
    <row r="15" spans="1:23" ht="21.75" customHeight="1" thickBot="1">
      <c r="A15" s="1879" t="s">
        <v>14</v>
      </c>
      <c r="B15" s="1880"/>
      <c r="C15" s="62" t="str">
        <f>'全社連結PL'!C5</f>
        <v>第1P</v>
      </c>
      <c r="D15" s="186" t="str">
        <f>'全社連結PL'!D5</f>
        <v>第2P</v>
      </c>
      <c r="E15" s="1278" t="str">
        <f>'全社連結PL'!E5</f>
        <v>第3P</v>
      </c>
      <c r="F15" s="10" t="str">
        <f>'全社連結PL'!F5</f>
        <v>第4P</v>
      </c>
      <c r="G15" s="9" t="s">
        <v>213</v>
      </c>
      <c r="H15" s="9" t="s">
        <v>214</v>
      </c>
      <c r="I15" s="59" t="s">
        <v>215</v>
      </c>
      <c r="J15" s="184" t="str">
        <f>'全社連結PL'!J5</f>
        <v>第1A</v>
      </c>
      <c r="K15" s="167" t="str">
        <f>'全社連結PL'!K5</f>
        <v>第2A</v>
      </c>
      <c r="L15" s="185" t="str">
        <f>'全社連結PL'!L5</f>
        <v>第3A</v>
      </c>
      <c r="M15" s="141" t="str">
        <f>'全社連結PL'!M5</f>
        <v>第4A</v>
      </c>
      <c r="N15" s="140" t="str">
        <f>'全社連結PL'!N5</f>
        <v>上期A</v>
      </c>
      <c r="O15" s="140" t="str">
        <f>'全社連結PL'!O5</f>
        <v>下期A</v>
      </c>
      <c r="P15" s="141" t="str">
        <f>'全社連結PL'!P5</f>
        <v>通期A</v>
      </c>
      <c r="Q15" s="190" t="s">
        <v>36</v>
      </c>
      <c r="R15" s="187" t="s">
        <v>55</v>
      </c>
      <c r="S15" s="188" t="s">
        <v>38</v>
      </c>
      <c r="T15" s="189" t="s">
        <v>39</v>
      </c>
      <c r="U15" s="7" t="s">
        <v>37</v>
      </c>
      <c r="V15" s="7" t="s">
        <v>40</v>
      </c>
      <c r="W15" s="7" t="s">
        <v>41</v>
      </c>
    </row>
    <row r="16" spans="1:23" ht="21.75" customHeight="1" thickTop="1">
      <c r="A16" s="38" t="s">
        <v>5</v>
      </c>
      <c r="B16" s="90"/>
      <c r="C16" s="1051"/>
      <c r="D16" s="371"/>
      <c r="E16" s="371"/>
      <c r="F16" s="1052"/>
      <c r="G16" s="1689" t="s">
        <v>114</v>
      </c>
      <c r="H16" s="1689" t="s">
        <v>114</v>
      </c>
      <c r="I16" s="1709" t="s">
        <v>114</v>
      </c>
      <c r="J16" s="1266">
        <v>32.02</v>
      </c>
      <c r="K16" s="1267">
        <v>33.83</v>
      </c>
      <c r="L16" s="1267">
        <v>35.52</v>
      </c>
      <c r="M16" s="1268">
        <v>17.77</v>
      </c>
      <c r="N16" s="1269">
        <v>65.85</v>
      </c>
      <c r="O16" s="1269">
        <v>53.29</v>
      </c>
      <c r="P16" s="1269">
        <v>119.14</v>
      </c>
      <c r="Q16" s="373">
        <v>-7.72</v>
      </c>
      <c r="R16" s="374">
        <v>12.55</v>
      </c>
      <c r="S16" s="374">
        <v>34.74</v>
      </c>
      <c r="T16" s="375">
        <v>27.82</v>
      </c>
      <c r="U16" s="376">
        <v>4.83</v>
      </c>
      <c r="V16" s="376">
        <v>62.56</v>
      </c>
      <c r="W16" s="690">
        <v>67.39</v>
      </c>
    </row>
    <row r="17" spans="1:23" ht="21.75" customHeight="1" thickBot="1">
      <c r="A17" s="91" t="s">
        <v>29</v>
      </c>
      <c r="B17" s="92"/>
      <c r="C17" s="1053"/>
      <c r="D17" s="333"/>
      <c r="E17" s="333"/>
      <c r="F17" s="334"/>
      <c r="G17" s="1690" t="s">
        <v>114</v>
      </c>
      <c r="H17" s="1690" t="s">
        <v>114</v>
      </c>
      <c r="I17" s="1631" t="s">
        <v>114</v>
      </c>
      <c r="J17" s="1270">
        <f aca="true" t="shared" si="0" ref="J17:P17">J16/J13</f>
        <v>0.1600092169626521</v>
      </c>
      <c r="K17" s="1271">
        <f t="shared" si="0"/>
        <v>0.1675776940989463</v>
      </c>
      <c r="L17" s="1271">
        <f t="shared" si="0"/>
        <v>0.17243554140386172</v>
      </c>
      <c r="M17" s="1272">
        <f t="shared" si="0"/>
        <v>0.08703151322793973</v>
      </c>
      <c r="N17" s="1273">
        <f t="shared" si="0"/>
        <v>0.16381005234873164</v>
      </c>
      <c r="O17" s="1273">
        <f t="shared" si="0"/>
        <v>0.12992207803833533</v>
      </c>
      <c r="P17" s="1273">
        <f t="shared" si="0"/>
        <v>0.146695428607704</v>
      </c>
      <c r="Q17" s="195" t="s">
        <v>114</v>
      </c>
      <c r="R17" s="336">
        <v>0.07280339813125143</v>
      </c>
      <c r="S17" s="336">
        <v>0.17936523688313136</v>
      </c>
      <c r="T17" s="447">
        <v>0.1525637510282424</v>
      </c>
      <c r="U17" s="446">
        <v>0.014586123548609175</v>
      </c>
      <c r="V17" s="446">
        <v>0.16636837027579743</v>
      </c>
      <c r="W17" s="337">
        <v>0.0952953779571674</v>
      </c>
    </row>
    <row r="18" spans="17:23" ht="21.75" customHeight="1" thickBot="1">
      <c r="Q18" s="63"/>
      <c r="R18" s="63"/>
      <c r="S18" s="63"/>
      <c r="T18" s="63"/>
      <c r="U18" s="63"/>
      <c r="V18" s="63"/>
      <c r="W18" s="64" t="s">
        <v>16</v>
      </c>
    </row>
    <row r="19" spans="3:23" ht="21.75" customHeight="1">
      <c r="C19" s="102"/>
      <c r="D19" s="102"/>
      <c r="E19" s="102"/>
      <c r="F19" s="102"/>
      <c r="H19" s="41"/>
      <c r="I19" s="60"/>
      <c r="J19" s="1897" t="str">
        <f>'全社連結PL'!J32</f>
        <v>2012年3月期計画 と 2011年3月期実績との比較</v>
      </c>
      <c r="K19" s="1897"/>
      <c r="L19" s="1897"/>
      <c r="M19" s="1897"/>
      <c r="N19" s="1897"/>
      <c r="O19" s="1897"/>
      <c r="P19" s="1915"/>
      <c r="Q19" s="1925" t="str">
        <f>'全社連結PL'!Q32</f>
        <v>2011年3月期実績　と　2010年3月期実績との比較</v>
      </c>
      <c r="R19" s="1925"/>
      <c r="S19" s="1925"/>
      <c r="T19" s="1925"/>
      <c r="U19" s="1925"/>
      <c r="V19" s="1925"/>
      <c r="W19" s="1911"/>
    </row>
    <row r="20" spans="3:23" ht="21.75" customHeight="1" thickBot="1">
      <c r="C20" s="102"/>
      <c r="D20" s="102"/>
      <c r="E20" s="102"/>
      <c r="F20" s="102"/>
      <c r="H20" s="1906" t="str">
        <f>A3</f>
        <v>EMC</v>
      </c>
      <c r="I20" s="1907"/>
      <c r="J20" s="1882"/>
      <c r="K20" s="1882"/>
      <c r="L20" s="1882"/>
      <c r="M20" s="1882"/>
      <c r="N20" s="1883"/>
      <c r="O20" s="1883"/>
      <c r="P20" s="1884"/>
      <c r="Q20" s="1927"/>
      <c r="R20" s="1910"/>
      <c r="S20" s="1894"/>
      <c r="T20" s="1910"/>
      <c r="U20" s="1910"/>
      <c r="V20" s="1894"/>
      <c r="W20" s="1911"/>
    </row>
    <row r="21" spans="3:23" ht="21.75" customHeight="1" thickBot="1">
      <c r="C21" s="102"/>
      <c r="D21" s="102"/>
      <c r="E21" s="102"/>
      <c r="F21" s="102"/>
      <c r="H21" s="1877" t="s">
        <v>10</v>
      </c>
      <c r="I21" s="1878"/>
      <c r="J21" s="1279" t="s">
        <v>70</v>
      </c>
      <c r="K21" s="139" t="s">
        <v>71</v>
      </c>
      <c r="L21" s="1280" t="s">
        <v>72</v>
      </c>
      <c r="M21" s="139" t="s">
        <v>73</v>
      </c>
      <c r="N21" s="140" t="s">
        <v>74</v>
      </c>
      <c r="O21" s="140" t="s">
        <v>75</v>
      </c>
      <c r="P21" s="141" t="s">
        <v>76</v>
      </c>
      <c r="Q21" s="93" t="str">
        <f>'全社連結PL'!Q34</f>
        <v>第1A</v>
      </c>
      <c r="R21" s="2" t="str">
        <f>'全社連結PL'!R34</f>
        <v>第2A</v>
      </c>
      <c r="S21" s="80" t="str">
        <f>'全社連結PL'!S34</f>
        <v>第3A</v>
      </c>
      <c r="T21" s="6" t="str">
        <f>'全社連結PL'!T34</f>
        <v>第4A</v>
      </c>
      <c r="U21" s="7" t="str">
        <f>'全社連結PL'!U34</f>
        <v>上期A</v>
      </c>
      <c r="V21" s="7" t="str">
        <f>'全社連結PL'!V34</f>
        <v>下期A</v>
      </c>
      <c r="W21" s="7" t="str">
        <f>'全社連結PL'!W34</f>
        <v>通期A</v>
      </c>
    </row>
    <row r="22" spans="3:24" ht="21.75" customHeight="1" thickBot="1" thickTop="1">
      <c r="C22" s="102"/>
      <c r="D22" s="102"/>
      <c r="E22" s="102"/>
      <c r="F22" s="102"/>
      <c r="H22" s="613" t="s">
        <v>11</v>
      </c>
      <c r="I22" s="614"/>
      <c r="J22" s="1275">
        <f>+C6/J6</f>
        <v>0.7906650527635036</v>
      </c>
      <c r="K22" s="650"/>
      <c r="L22" s="650"/>
      <c r="M22" s="651"/>
      <c r="N22" s="1691" t="s">
        <v>114</v>
      </c>
      <c r="O22" s="1691" t="s">
        <v>114</v>
      </c>
      <c r="P22" s="1691" t="s">
        <v>114</v>
      </c>
      <c r="Q22" s="652">
        <f>+J6/Q6</f>
        <v>1.123638834256346</v>
      </c>
      <c r="R22" s="579">
        <f>+K6/R6</f>
        <v>1.1759374722136924</v>
      </c>
      <c r="S22" s="579">
        <f>+L6/S6</f>
        <v>1.076257898067249</v>
      </c>
      <c r="T22" s="653">
        <f>+M6/T6</f>
        <v>1.0936850204589925</v>
      </c>
      <c r="U22" s="653">
        <f>+N6/U6</f>
        <v>1.1504298237361972</v>
      </c>
      <c r="V22" s="653">
        <f aca="true" t="shared" si="1" ref="V22:W29">+O6/V6</f>
        <v>1.084443908778072</v>
      </c>
      <c r="W22" s="653">
        <v>1.115</v>
      </c>
      <c r="X22" s="46"/>
    </row>
    <row r="23" spans="3:23" ht="21.75" customHeight="1">
      <c r="C23" s="102"/>
      <c r="D23" s="102"/>
      <c r="E23" s="102"/>
      <c r="F23" s="102"/>
      <c r="H23" s="142" t="s">
        <v>12</v>
      </c>
      <c r="I23" s="640"/>
      <c r="J23" s="1276">
        <f>+C7/J7</f>
        <v>1.0474907189923546</v>
      </c>
      <c r="K23" s="98"/>
      <c r="L23" s="98"/>
      <c r="M23" s="108"/>
      <c r="N23" s="1675" t="s">
        <v>114</v>
      </c>
      <c r="O23" s="1675" t="s">
        <v>114</v>
      </c>
      <c r="P23" s="1675" t="s">
        <v>114</v>
      </c>
      <c r="Q23" s="678">
        <f aca="true" t="shared" si="2" ref="Q23:U29">+J7/Q7</f>
        <v>1.3246569922431195</v>
      </c>
      <c r="R23" s="679">
        <f t="shared" si="2"/>
        <v>1.1689396224018986</v>
      </c>
      <c r="S23" s="679">
        <f t="shared" si="2"/>
        <v>1.0573460069373963</v>
      </c>
      <c r="T23" s="680">
        <f t="shared" si="2"/>
        <v>1.1313055388457265</v>
      </c>
      <c r="U23" s="680">
        <f t="shared" si="2"/>
        <v>1.243003055074252</v>
      </c>
      <c r="V23" s="680">
        <f t="shared" si="1"/>
        <v>1.093736090354783</v>
      </c>
      <c r="W23" s="680">
        <f t="shared" si="1"/>
        <v>1.163881713279641</v>
      </c>
    </row>
    <row r="24" spans="3:23" ht="21.75" customHeight="1">
      <c r="C24" s="102"/>
      <c r="D24" s="102"/>
      <c r="E24" s="102"/>
      <c r="F24" s="102"/>
      <c r="H24" s="632"/>
      <c r="I24" s="633" t="str">
        <f>IAB!B8</f>
        <v>米州</v>
      </c>
      <c r="J24" s="1207"/>
      <c r="K24" s="670"/>
      <c r="L24" s="670"/>
      <c r="M24" s="671"/>
      <c r="N24" s="1694" t="s">
        <v>114</v>
      </c>
      <c r="O24" s="1694" t="s">
        <v>114</v>
      </c>
      <c r="P24" s="1694" t="s">
        <v>114</v>
      </c>
      <c r="Q24" s="672">
        <f t="shared" si="2"/>
        <v>2.3218812686145847</v>
      </c>
      <c r="R24" s="673">
        <f t="shared" si="2"/>
        <v>2.078004801839209</v>
      </c>
      <c r="S24" s="673">
        <f t="shared" si="2"/>
        <v>1.7697248436055262</v>
      </c>
      <c r="T24" s="674">
        <f t="shared" si="2"/>
        <v>1.53976010661928</v>
      </c>
      <c r="U24" s="674">
        <f t="shared" si="2"/>
        <v>2.1896721969062662</v>
      </c>
      <c r="V24" s="674">
        <f t="shared" si="1"/>
        <v>1.6441225608652685</v>
      </c>
      <c r="W24" s="674">
        <f t="shared" si="1"/>
        <v>1.8800605893693196</v>
      </c>
    </row>
    <row r="25" spans="3:23" ht="21.75" customHeight="1">
      <c r="C25" s="102"/>
      <c r="D25" s="102"/>
      <c r="E25" s="102"/>
      <c r="F25" s="102"/>
      <c r="H25" s="615"/>
      <c r="I25" s="616" t="str">
        <f>IAB!B9</f>
        <v>欧州他</v>
      </c>
      <c r="J25" s="1208"/>
      <c r="K25" s="656"/>
      <c r="L25" s="656"/>
      <c r="M25" s="657"/>
      <c r="N25" s="1696" t="s">
        <v>114</v>
      </c>
      <c r="O25" s="1696" t="s">
        <v>114</v>
      </c>
      <c r="P25" s="1696" t="s">
        <v>114</v>
      </c>
      <c r="Q25" s="658">
        <f t="shared" si="2"/>
        <v>1.1871620591614682</v>
      </c>
      <c r="R25" s="659">
        <f t="shared" si="2"/>
        <v>1.0670723973498186</v>
      </c>
      <c r="S25" s="659">
        <f t="shared" si="2"/>
        <v>1.1174624340322659</v>
      </c>
      <c r="T25" s="660">
        <f t="shared" si="2"/>
        <v>1.058517156862745</v>
      </c>
      <c r="U25" s="660">
        <f t="shared" si="2"/>
        <v>1.1265653579338337</v>
      </c>
      <c r="V25" s="660">
        <f t="shared" si="1"/>
        <v>1.0863908192897158</v>
      </c>
      <c r="W25" s="660">
        <f t="shared" si="1"/>
        <v>1.105388609857836</v>
      </c>
    </row>
    <row r="26" spans="8:23" ht="21.75" customHeight="1">
      <c r="H26" s="623"/>
      <c r="I26" s="616" t="str">
        <f>IAB!B10</f>
        <v>アジア</v>
      </c>
      <c r="J26" s="1208"/>
      <c r="K26" s="656"/>
      <c r="L26" s="656"/>
      <c r="M26" s="657"/>
      <c r="N26" s="1696" t="s">
        <v>114</v>
      </c>
      <c r="O26" s="1696" t="s">
        <v>114</v>
      </c>
      <c r="P26" s="1696" t="s">
        <v>114</v>
      </c>
      <c r="Q26" s="658">
        <f t="shared" si="2"/>
        <v>1.3913062768966502</v>
      </c>
      <c r="R26" s="659">
        <f t="shared" si="2"/>
        <v>1.1068664800305137</v>
      </c>
      <c r="S26" s="659">
        <f t="shared" si="2"/>
        <v>1.0110677224163953</v>
      </c>
      <c r="T26" s="660">
        <f t="shared" si="2"/>
        <v>0.9603212092583844</v>
      </c>
      <c r="U26" s="660">
        <f t="shared" si="2"/>
        <v>1.241633607349945</v>
      </c>
      <c r="V26" s="660">
        <f t="shared" si="1"/>
        <v>0.9850413200891514</v>
      </c>
      <c r="W26" s="660">
        <f t="shared" si="1"/>
        <v>1.1028563941299792</v>
      </c>
    </row>
    <row r="27" spans="8:23" ht="21.75" customHeight="1">
      <c r="H27" s="615"/>
      <c r="I27" s="616" t="str">
        <f>IAB!B11</f>
        <v>中華圏</v>
      </c>
      <c r="J27" s="1208"/>
      <c r="K27" s="656"/>
      <c r="L27" s="656"/>
      <c r="M27" s="657"/>
      <c r="N27" s="1696" t="s">
        <v>114</v>
      </c>
      <c r="O27" s="1696" t="s">
        <v>114</v>
      </c>
      <c r="P27" s="1696" t="s">
        <v>114</v>
      </c>
      <c r="Q27" s="658">
        <f t="shared" si="2"/>
        <v>1.1296670400353086</v>
      </c>
      <c r="R27" s="659">
        <f t="shared" si="2"/>
        <v>0.9860838425626861</v>
      </c>
      <c r="S27" s="659">
        <f t="shared" si="2"/>
        <v>0.8359872679983199</v>
      </c>
      <c r="T27" s="660">
        <f t="shared" si="2"/>
        <v>1.0875515967847056</v>
      </c>
      <c r="U27" s="660">
        <f t="shared" si="2"/>
        <v>1.0530033803285803</v>
      </c>
      <c r="V27" s="660">
        <f t="shared" si="1"/>
        <v>0.9480143979084711</v>
      </c>
      <c r="W27" s="660">
        <f t="shared" si="1"/>
        <v>0.9981813589290226</v>
      </c>
    </row>
    <row r="28" spans="8:23" ht="21.75" customHeight="1" thickBot="1">
      <c r="H28" s="624"/>
      <c r="I28" s="625" t="str">
        <f>IAB!B12</f>
        <v>直接輸出</v>
      </c>
      <c r="J28" s="1209"/>
      <c r="K28" s="662"/>
      <c r="L28" s="662"/>
      <c r="M28" s="663"/>
      <c r="N28" s="1698" t="s">
        <v>114</v>
      </c>
      <c r="O28" s="1698" t="s">
        <v>114</v>
      </c>
      <c r="P28" s="1698" t="s">
        <v>114</v>
      </c>
      <c r="Q28" s="664">
        <f t="shared" si="2"/>
        <v>0.7685436468040268</v>
      </c>
      <c r="R28" s="665">
        <f t="shared" si="2"/>
        <v>0.7362478856280363</v>
      </c>
      <c r="S28" s="665">
        <f t="shared" si="2"/>
        <v>0.7528730650131733</v>
      </c>
      <c r="T28" s="666">
        <f t="shared" si="2"/>
        <v>0.8187020237467016</v>
      </c>
      <c r="U28" s="666">
        <f t="shared" si="2"/>
        <v>0.7528970735094144</v>
      </c>
      <c r="V28" s="666">
        <f t="shared" si="1"/>
        <v>0.7819070182203371</v>
      </c>
      <c r="W28" s="666">
        <f t="shared" si="1"/>
        <v>0.7658180286202265</v>
      </c>
    </row>
    <row r="29" spans="8:23" ht="21.75" customHeight="1" thickBot="1" thickTop="1">
      <c r="H29" s="34" t="s">
        <v>13</v>
      </c>
      <c r="I29" s="35"/>
      <c r="J29" s="1277">
        <f>+C13/J13</f>
        <v>0.9744471364059075</v>
      </c>
      <c r="K29" s="233"/>
      <c r="L29" s="230"/>
      <c r="M29" s="231"/>
      <c r="N29" s="1700" t="s">
        <v>114</v>
      </c>
      <c r="O29" s="1700" t="s">
        <v>114</v>
      </c>
      <c r="P29" s="1700" t="s">
        <v>114</v>
      </c>
      <c r="Q29" s="82">
        <f t="shared" si="2"/>
        <v>1.26052093558049</v>
      </c>
      <c r="R29" s="516">
        <f>+K13/R13</f>
        <v>1.1710992760265162</v>
      </c>
      <c r="S29" s="516">
        <f>+L13/S13</f>
        <v>1.0635419713688101</v>
      </c>
      <c r="T29" s="263">
        <f>+M13/T13</f>
        <v>1.1197088876885115</v>
      </c>
      <c r="U29" s="263">
        <f t="shared" si="2"/>
        <v>1.2139700917583358</v>
      </c>
      <c r="V29" s="263">
        <f t="shared" si="1"/>
        <v>1.0907790403546433</v>
      </c>
      <c r="W29" s="263">
        <f t="shared" si="1"/>
        <v>1.148464025515495</v>
      </c>
    </row>
    <row r="30" spans="8:23" ht="15" customHeight="1" thickBot="1">
      <c r="H30" s="36"/>
      <c r="I30" s="36"/>
      <c r="J30" s="89"/>
      <c r="K30" s="89"/>
      <c r="L30" s="89"/>
      <c r="M30" s="89"/>
      <c r="N30" s="1710"/>
      <c r="O30" s="1710"/>
      <c r="P30" s="1710"/>
      <c r="Q30" s="8"/>
      <c r="R30" s="8"/>
      <c r="S30" s="8"/>
      <c r="T30" s="8"/>
      <c r="U30" s="8"/>
      <c r="V30" s="8"/>
      <c r="W30" s="8"/>
    </row>
    <row r="31" spans="8:23" ht="21.75" customHeight="1" thickBot="1">
      <c r="H31" s="1879" t="s">
        <v>14</v>
      </c>
      <c r="I31" s="1905"/>
      <c r="J31" s="184" t="s">
        <v>77</v>
      </c>
      <c r="K31" s="167" t="s">
        <v>78</v>
      </c>
      <c r="L31" s="185" t="s">
        <v>79</v>
      </c>
      <c r="M31" s="167" t="s">
        <v>80</v>
      </c>
      <c r="N31" s="1281" t="s">
        <v>216</v>
      </c>
      <c r="O31" s="140" t="s">
        <v>217</v>
      </c>
      <c r="P31" s="141" t="s">
        <v>218</v>
      </c>
      <c r="Q31" s="198" t="str">
        <f>'全社連結PL'!Q51</f>
        <v>第1A</v>
      </c>
      <c r="R31" s="187" t="str">
        <f>'全社連結PL'!R51</f>
        <v>第2A</v>
      </c>
      <c r="S31" s="188" t="str">
        <f>'全社連結PL'!S51</f>
        <v>第3A</v>
      </c>
      <c r="T31" s="85" t="str">
        <f>'全社連結PL'!T51</f>
        <v>第4A</v>
      </c>
      <c r="U31" s="7" t="str">
        <f>'全社連結PL'!U51</f>
        <v>上期A</v>
      </c>
      <c r="V31" s="7" t="str">
        <f>'全社連結PL'!V51</f>
        <v>下期A</v>
      </c>
      <c r="W31" s="7" t="str">
        <f>'全社連結PL'!W51</f>
        <v>通期A</v>
      </c>
    </row>
    <row r="32" spans="8:23" ht="21.75" customHeight="1" thickBot="1" thickTop="1">
      <c r="H32" s="78" t="s">
        <v>5</v>
      </c>
      <c r="I32" s="79"/>
      <c r="J32" s="1054"/>
      <c r="K32" s="451"/>
      <c r="L32" s="451"/>
      <c r="M32" s="451"/>
      <c r="N32" s="1711" t="s">
        <v>114</v>
      </c>
      <c r="O32" s="1712" t="s">
        <v>114</v>
      </c>
      <c r="P32" s="1713" t="s">
        <v>114</v>
      </c>
      <c r="Q32" s="1200" t="s">
        <v>131</v>
      </c>
      <c r="R32" s="444">
        <f aca="true" t="shared" si="3" ref="R32:W32">+K16/R16</f>
        <v>2.6956175298804776</v>
      </c>
      <c r="S32" s="444">
        <f t="shared" si="3"/>
        <v>1.0224525043177892</v>
      </c>
      <c r="T32" s="563">
        <f t="shared" si="3"/>
        <v>0.6387491013659238</v>
      </c>
      <c r="U32" s="105">
        <f t="shared" si="3"/>
        <v>13.633540372670806</v>
      </c>
      <c r="V32" s="105">
        <f t="shared" si="3"/>
        <v>0.8518222506393861</v>
      </c>
      <c r="W32" s="105">
        <f t="shared" si="3"/>
        <v>1.7679180887372015</v>
      </c>
    </row>
  </sheetData>
  <mergeCells count="19">
    <mergeCell ref="H31:I31"/>
    <mergeCell ref="H20:I20"/>
    <mergeCell ref="Q20:W20"/>
    <mergeCell ref="H21:I21"/>
    <mergeCell ref="J20:P20"/>
    <mergeCell ref="Q4:W4"/>
    <mergeCell ref="A5:B5"/>
    <mergeCell ref="A15:B15"/>
    <mergeCell ref="Q19:W19"/>
    <mergeCell ref="J19:P19"/>
    <mergeCell ref="C4:I4"/>
    <mergeCell ref="J4:P4"/>
    <mergeCell ref="Q2:W2"/>
    <mergeCell ref="A3:B3"/>
    <mergeCell ref="Q3:W3"/>
    <mergeCell ref="J2:P2"/>
    <mergeCell ref="J3:P3"/>
    <mergeCell ref="C2:I2"/>
    <mergeCell ref="C3:I3"/>
  </mergeCells>
  <printOptions/>
  <pageMargins left="0.35433070866141736" right="0.2755905511811024" top="0.74" bottom="0.1968503937007874" header="0.5118110236220472" footer="0.35433070866141736"/>
  <pageSetup horizontalDpi="600" verticalDpi="600" orientation="landscape" paperSize="9" scale="70" r:id="rId4"/>
  <headerFooter alignWithMargins="0">
    <oddFooter>&amp;C４&amp;R2011年3月期 データ集 EＭＣ</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5"/>
  <dimension ref="A1:X32"/>
  <sheetViews>
    <sheetView zoomScale="75" zoomScaleNormal="75" workbookViewId="0" topLeftCell="A1">
      <selection activeCell="A1" sqref="A1"/>
    </sheetView>
  </sheetViews>
  <sheetFormatPr defaultColWidth="9.00390625" defaultRowHeight="13.5"/>
  <cols>
    <col min="1" max="17" width="8.625" style="30" customWidth="1"/>
    <col min="18" max="18" width="9.50390625" style="30" customWidth="1"/>
    <col min="19" max="21" width="8.625" style="30" customWidth="1"/>
    <col min="22" max="22" width="9.875" style="30" customWidth="1"/>
    <col min="23" max="23" width="8.625" style="30" customWidth="1"/>
    <col min="24" max="16384" width="9.00390625" style="30" customWidth="1"/>
  </cols>
  <sheetData>
    <row r="1" spans="1:23" s="28" customFormat="1" ht="21.75" customHeight="1" thickBot="1">
      <c r="A1" s="26"/>
      <c r="B1" s="26"/>
      <c r="C1" s="26"/>
      <c r="D1" s="26"/>
      <c r="E1" s="26"/>
      <c r="F1" s="26"/>
      <c r="G1" s="26"/>
      <c r="H1" s="26"/>
      <c r="I1" s="26"/>
      <c r="J1" s="26"/>
      <c r="K1" s="26"/>
      <c r="L1" s="26"/>
      <c r="M1" s="26"/>
      <c r="N1" s="26"/>
      <c r="O1" s="26"/>
      <c r="P1" s="26"/>
      <c r="Q1" s="26"/>
      <c r="R1" s="26"/>
      <c r="S1" s="26"/>
      <c r="T1" s="26"/>
      <c r="U1" s="26"/>
      <c r="V1" s="26"/>
      <c r="W1" s="27" t="s">
        <v>0</v>
      </c>
    </row>
    <row r="2" spans="1:23" ht="21.75" customHeight="1">
      <c r="A2" s="11"/>
      <c r="B2" s="29"/>
      <c r="C2" s="1871" t="str">
        <f>'全社連結PL'!C2</f>
        <v>2012年3月期　</v>
      </c>
      <c r="D2" s="1872"/>
      <c r="E2" s="1872"/>
      <c r="F2" s="1872"/>
      <c r="G2" s="1872"/>
      <c r="H2" s="1872"/>
      <c r="I2" s="1922"/>
      <c r="J2" s="1855" t="str">
        <f>'全社連結PL'!J2</f>
        <v>2011年3月期　</v>
      </c>
      <c r="K2" s="1856"/>
      <c r="L2" s="1856"/>
      <c r="M2" s="1856"/>
      <c r="N2" s="1856"/>
      <c r="O2" s="1856"/>
      <c r="P2" s="1857"/>
      <c r="Q2" s="1865" t="str">
        <f>'全社連結PL'!Q2</f>
        <v>2010年3月期</v>
      </c>
      <c r="R2" s="1866"/>
      <c r="S2" s="1866"/>
      <c r="T2" s="1866"/>
      <c r="U2" s="1866"/>
      <c r="V2" s="1866"/>
      <c r="W2" s="1867"/>
    </row>
    <row r="3" spans="1:23" ht="21.75" customHeight="1">
      <c r="A3" s="1868" t="s">
        <v>119</v>
      </c>
      <c r="B3" s="1862"/>
      <c r="C3" s="1874" t="str">
        <f>'全社連結PL'!C3</f>
        <v>計画</v>
      </c>
      <c r="D3" s="1875"/>
      <c r="E3" s="1875"/>
      <c r="F3" s="1875"/>
      <c r="G3" s="1875"/>
      <c r="H3" s="1875"/>
      <c r="I3" s="1923"/>
      <c r="J3" s="1858" t="str">
        <f>'全社連結PL'!J3</f>
        <v>実績</v>
      </c>
      <c r="K3" s="1869"/>
      <c r="L3" s="1869"/>
      <c r="M3" s="1869"/>
      <c r="N3" s="1869"/>
      <c r="O3" s="1869"/>
      <c r="P3" s="1870"/>
      <c r="Q3" s="1860" t="str">
        <f>'全社連結PL'!Q3</f>
        <v>実績</v>
      </c>
      <c r="R3" s="1861"/>
      <c r="S3" s="1861"/>
      <c r="T3" s="1861"/>
      <c r="U3" s="1861"/>
      <c r="V3" s="1861"/>
      <c r="W3" s="1859"/>
    </row>
    <row r="4" spans="1:23" ht="21.75" customHeight="1" thickBot="1">
      <c r="A4" s="31"/>
      <c r="B4" s="32"/>
      <c r="C4" s="1917" t="str">
        <f>'全社連結PL'!$C$4</f>
        <v>(2011年4月27日発表)</v>
      </c>
      <c r="D4" s="1918"/>
      <c r="E4" s="1903"/>
      <c r="F4" s="1918"/>
      <c r="G4" s="1918"/>
      <c r="H4" s="1903"/>
      <c r="I4" s="1926"/>
      <c r="J4" s="1898" t="str">
        <f>'全社連結PL'!J4</f>
        <v>(2011年4月27日発表）</v>
      </c>
      <c r="K4" s="1899"/>
      <c r="L4" s="1899"/>
      <c r="M4" s="1899"/>
      <c r="N4" s="1900"/>
      <c r="O4" s="1900"/>
      <c r="P4" s="1901"/>
      <c r="Q4" s="1924"/>
      <c r="R4" s="1886"/>
      <c r="S4" s="1887"/>
      <c r="T4" s="1886"/>
      <c r="U4" s="1886"/>
      <c r="V4" s="1887"/>
      <c r="W4" s="1888"/>
    </row>
    <row r="5" spans="1:23" ht="21.75" customHeight="1" thickBot="1">
      <c r="A5" s="1877" t="s">
        <v>10</v>
      </c>
      <c r="B5" s="1878"/>
      <c r="C5" s="1228" t="str">
        <f>'全社連結PL'!C5</f>
        <v>第1P</v>
      </c>
      <c r="D5" s="118" t="str">
        <f>'全社連結PL'!D5</f>
        <v>第2P</v>
      </c>
      <c r="E5" s="119" t="str">
        <f>'全社連結PL'!E5</f>
        <v>第3P</v>
      </c>
      <c r="F5" s="58" t="str">
        <f>'全社連結PL'!F5</f>
        <v>第4P</v>
      </c>
      <c r="G5" s="9" t="str">
        <f>'全社連結PL'!G5</f>
        <v>上期P</v>
      </c>
      <c r="H5" s="59" t="str">
        <f>'全社連結PL'!H5</f>
        <v>下期P</v>
      </c>
      <c r="I5" s="59" t="str">
        <f>'全社連結PL'!I5</f>
        <v>通期P</v>
      </c>
      <c r="J5" s="1232" t="str">
        <f>'全社連結PL'!J5</f>
        <v>第1A</v>
      </c>
      <c r="K5" s="139" t="str">
        <f>'全社連結PL'!K5</f>
        <v>第2A</v>
      </c>
      <c r="L5" s="137" t="str">
        <f>'全社連結PL'!L5</f>
        <v>第3A</v>
      </c>
      <c r="M5" s="139" t="str">
        <f>'全社連結PL'!M5</f>
        <v>第4A</v>
      </c>
      <c r="N5" s="140" t="str">
        <f>'全社連結PL'!N5</f>
        <v>上期A</v>
      </c>
      <c r="O5" s="140" t="str">
        <f>'全社連結PL'!O5</f>
        <v>下期A</v>
      </c>
      <c r="P5" s="141" t="str">
        <f>'全社連結PL'!P5</f>
        <v>通期A</v>
      </c>
      <c r="Q5" s="93" t="s">
        <v>36</v>
      </c>
      <c r="R5" s="2" t="s">
        <v>55</v>
      </c>
      <c r="S5" s="80" t="s">
        <v>38</v>
      </c>
      <c r="T5" s="6" t="s">
        <v>39</v>
      </c>
      <c r="U5" s="7" t="s">
        <v>37</v>
      </c>
      <c r="V5" s="7" t="s">
        <v>40</v>
      </c>
      <c r="W5" s="7" t="s">
        <v>41</v>
      </c>
    </row>
    <row r="6" spans="1:23" ht="21.75" customHeight="1" thickBot="1" thickTop="1">
      <c r="A6" s="613" t="s">
        <v>11</v>
      </c>
      <c r="B6" s="614"/>
      <c r="C6" s="525">
        <v>45</v>
      </c>
      <c r="D6" s="1045"/>
      <c r="E6" s="691"/>
      <c r="F6" s="358"/>
      <c r="G6" s="1678" t="s">
        <v>114</v>
      </c>
      <c r="H6" s="1678" t="s">
        <v>114</v>
      </c>
      <c r="I6" s="1703" t="s">
        <v>114</v>
      </c>
      <c r="J6" s="1181">
        <v>69.0314366</v>
      </c>
      <c r="K6" s="1233">
        <v>77.65255527999997</v>
      </c>
      <c r="L6" s="1282">
        <v>72.54789073029502</v>
      </c>
      <c r="M6" s="1283">
        <v>64.654244813765</v>
      </c>
      <c r="N6" s="1236">
        <v>146.68399187999998</v>
      </c>
      <c r="O6" s="1236">
        <v>137.20213554406</v>
      </c>
      <c r="P6" s="1237">
        <v>283.88612742406</v>
      </c>
      <c r="Q6" s="378">
        <v>41.967586940000004</v>
      </c>
      <c r="R6" s="360">
        <v>54.21117128999998</v>
      </c>
      <c r="S6" s="361">
        <v>67.72124177000002</v>
      </c>
      <c r="T6" s="362">
        <v>75.16</v>
      </c>
      <c r="U6" s="363">
        <v>96.17875822999999</v>
      </c>
      <c r="V6" s="363">
        <v>142.88124177</v>
      </c>
      <c r="W6" s="379">
        <v>239.06</v>
      </c>
    </row>
    <row r="7" spans="1:23" ht="21.75" customHeight="1">
      <c r="A7" s="142" t="s">
        <v>12</v>
      </c>
      <c r="B7" s="640"/>
      <c r="C7" s="641">
        <v>110</v>
      </c>
      <c r="D7" s="1046"/>
      <c r="E7" s="642"/>
      <c r="F7" s="695"/>
      <c r="G7" s="1679" t="s">
        <v>114</v>
      </c>
      <c r="H7" s="1679" t="s">
        <v>114</v>
      </c>
      <c r="I7" s="1704" t="s">
        <v>114</v>
      </c>
      <c r="J7" s="1182">
        <v>147.16934186</v>
      </c>
      <c r="K7" s="1238">
        <v>132.32145604</v>
      </c>
      <c r="L7" s="1239">
        <v>138.438012409705</v>
      </c>
      <c r="M7" s="1284">
        <v>140.773379136235</v>
      </c>
      <c r="N7" s="1241">
        <v>279.4907979</v>
      </c>
      <c r="O7" s="1241">
        <v>279.21139154594005</v>
      </c>
      <c r="P7" s="1242">
        <v>558.70218944594</v>
      </c>
      <c r="Q7" s="688">
        <v>96.87912888264275</v>
      </c>
      <c r="R7" s="644">
        <v>124.20195456308097</v>
      </c>
      <c r="S7" s="645">
        <v>141.1720098142763</v>
      </c>
      <c r="T7" s="646">
        <v>150.3215492295</v>
      </c>
      <c r="U7" s="647">
        <v>221.08108344572372</v>
      </c>
      <c r="V7" s="647">
        <v>291.49355904377626</v>
      </c>
      <c r="W7" s="689">
        <v>512.5746424895001</v>
      </c>
    </row>
    <row r="8" spans="1:23" ht="21.75" customHeight="1">
      <c r="A8" s="632"/>
      <c r="B8" s="633" t="str">
        <f>IAB!B8</f>
        <v>米州</v>
      </c>
      <c r="C8" s="1204"/>
      <c r="D8" s="1047"/>
      <c r="E8" s="634"/>
      <c r="F8" s="694"/>
      <c r="G8" s="1680" t="s">
        <v>114</v>
      </c>
      <c r="H8" s="1680" t="s">
        <v>114</v>
      </c>
      <c r="I8" s="1705" t="s">
        <v>114</v>
      </c>
      <c r="J8" s="1243">
        <v>62.89</v>
      </c>
      <c r="K8" s="1244">
        <v>60.81</v>
      </c>
      <c r="L8" s="1245">
        <v>54.01</v>
      </c>
      <c r="M8" s="1285">
        <v>60.86</v>
      </c>
      <c r="N8" s="1247">
        <v>123.7</v>
      </c>
      <c r="O8" s="1247">
        <v>114.87</v>
      </c>
      <c r="P8" s="1248">
        <v>238.57</v>
      </c>
      <c r="Q8" s="686">
        <v>42.80052977968274</v>
      </c>
      <c r="R8" s="636">
        <v>59.24697889847098</v>
      </c>
      <c r="S8" s="637">
        <v>66.30249132184628</v>
      </c>
      <c r="T8" s="638">
        <v>71.69062620950001</v>
      </c>
      <c r="U8" s="639">
        <v>102.04750867815372</v>
      </c>
      <c r="V8" s="639">
        <v>137.9931175313463</v>
      </c>
      <c r="W8" s="687">
        <v>240.0406262095</v>
      </c>
    </row>
    <row r="9" spans="1:23" ht="21.75" customHeight="1">
      <c r="A9" s="615"/>
      <c r="B9" s="616" t="str">
        <f>IAB!B9</f>
        <v>欧州他</v>
      </c>
      <c r="C9" s="1205"/>
      <c r="D9" s="1048"/>
      <c r="E9" s="617"/>
      <c r="F9" s="692"/>
      <c r="G9" s="1681" t="s">
        <v>114</v>
      </c>
      <c r="H9" s="1681" t="s">
        <v>114</v>
      </c>
      <c r="I9" s="1706" t="s">
        <v>114</v>
      </c>
      <c r="J9" s="1249">
        <v>6.48</v>
      </c>
      <c r="K9" s="1250">
        <v>5.81</v>
      </c>
      <c r="L9" s="1251">
        <v>6.28</v>
      </c>
      <c r="M9" s="1286">
        <v>7</v>
      </c>
      <c r="N9" s="1253">
        <v>12.29</v>
      </c>
      <c r="O9" s="1253">
        <v>13.28</v>
      </c>
      <c r="P9" s="1254">
        <v>25.57</v>
      </c>
      <c r="Q9" s="682">
        <v>4.1478747388</v>
      </c>
      <c r="R9" s="619">
        <v>4.818290175399999</v>
      </c>
      <c r="S9" s="620">
        <v>5.4538350858000015</v>
      </c>
      <c r="T9" s="621">
        <v>5.66</v>
      </c>
      <c r="U9" s="622">
        <v>8.966164914199998</v>
      </c>
      <c r="V9" s="622">
        <v>11.113835085800002</v>
      </c>
      <c r="W9" s="683">
        <v>20.08</v>
      </c>
    </row>
    <row r="10" spans="1:23" ht="21.75" customHeight="1">
      <c r="A10" s="623"/>
      <c r="B10" s="616" t="str">
        <f>IAB!B10</f>
        <v>アジア</v>
      </c>
      <c r="C10" s="1205"/>
      <c r="D10" s="1048"/>
      <c r="E10" s="617"/>
      <c r="F10" s="692"/>
      <c r="G10" s="1681" t="s">
        <v>114</v>
      </c>
      <c r="H10" s="1681" t="s">
        <v>114</v>
      </c>
      <c r="I10" s="1706" t="s">
        <v>114</v>
      </c>
      <c r="J10" s="1249">
        <v>37.1</v>
      </c>
      <c r="K10" s="1250">
        <v>31.82</v>
      </c>
      <c r="L10" s="1251">
        <v>36.75</v>
      </c>
      <c r="M10" s="1286">
        <v>36.08</v>
      </c>
      <c r="N10" s="1253">
        <v>68.92</v>
      </c>
      <c r="O10" s="1253">
        <v>72.83</v>
      </c>
      <c r="P10" s="1254">
        <v>141.75</v>
      </c>
      <c r="Q10" s="682">
        <v>27.404139868059996</v>
      </c>
      <c r="R10" s="619">
        <v>32.00422436771</v>
      </c>
      <c r="S10" s="620">
        <v>35.79163576423</v>
      </c>
      <c r="T10" s="621">
        <v>35.56</v>
      </c>
      <c r="U10" s="622">
        <v>59.408364235769994</v>
      </c>
      <c r="V10" s="622">
        <v>71.35163576423001</v>
      </c>
      <c r="W10" s="683">
        <v>130.76</v>
      </c>
    </row>
    <row r="11" spans="1:23" ht="21.75" customHeight="1">
      <c r="A11" s="615"/>
      <c r="B11" s="616" t="str">
        <f>IAB!B11</f>
        <v>中華圏</v>
      </c>
      <c r="C11" s="1205"/>
      <c r="D11" s="1048"/>
      <c r="E11" s="617"/>
      <c r="F11" s="692"/>
      <c r="G11" s="1681" t="s">
        <v>114</v>
      </c>
      <c r="H11" s="1681" t="s">
        <v>114</v>
      </c>
      <c r="I11" s="1706" t="s">
        <v>114</v>
      </c>
      <c r="J11" s="1249">
        <v>20.48</v>
      </c>
      <c r="K11" s="1250">
        <v>20.65</v>
      </c>
      <c r="L11" s="1251">
        <v>26.55</v>
      </c>
      <c r="M11" s="1286">
        <v>23.27</v>
      </c>
      <c r="N11" s="1253">
        <v>41.13</v>
      </c>
      <c r="O11" s="1253">
        <v>49.82</v>
      </c>
      <c r="P11" s="1254">
        <v>90.95</v>
      </c>
      <c r="Q11" s="682">
        <v>12.071992636100001</v>
      </c>
      <c r="R11" s="619">
        <v>14.748176891499995</v>
      </c>
      <c r="S11" s="620">
        <v>18.57292373240001</v>
      </c>
      <c r="T11" s="621">
        <v>17.280923019999992</v>
      </c>
      <c r="U11" s="622">
        <v>26.820169527599997</v>
      </c>
      <c r="V11" s="622">
        <v>35.8538467524</v>
      </c>
      <c r="W11" s="683">
        <v>62.67401628</v>
      </c>
    </row>
    <row r="12" spans="1:23" ht="21.75" customHeight="1" thickBot="1">
      <c r="A12" s="624"/>
      <c r="B12" s="625" t="str">
        <f>IAB!B12</f>
        <v>直接輸出</v>
      </c>
      <c r="C12" s="1206"/>
      <c r="D12" s="1049"/>
      <c r="E12" s="626"/>
      <c r="F12" s="693"/>
      <c r="G12" s="1686" t="s">
        <v>114</v>
      </c>
      <c r="H12" s="1686" t="s">
        <v>114</v>
      </c>
      <c r="I12" s="1707" t="s">
        <v>114</v>
      </c>
      <c r="J12" s="1255">
        <v>20.21934186</v>
      </c>
      <c r="K12" s="1256">
        <v>13.231456039999998</v>
      </c>
      <c r="L12" s="1257">
        <v>14.848012409704998</v>
      </c>
      <c r="M12" s="1287">
        <v>13.563379136235035</v>
      </c>
      <c r="N12" s="1259">
        <v>33.4507979</v>
      </c>
      <c r="O12" s="1259">
        <v>28.41139154594003</v>
      </c>
      <c r="P12" s="1260">
        <v>61.86218944594003</v>
      </c>
      <c r="Q12" s="684">
        <v>10.45459186</v>
      </c>
      <c r="R12" s="628">
        <v>13.384284230000002</v>
      </c>
      <c r="S12" s="629">
        <v>15.051123909999996</v>
      </c>
      <c r="T12" s="630">
        <v>20.13</v>
      </c>
      <c r="U12" s="631">
        <v>23.838876090000003</v>
      </c>
      <c r="V12" s="631">
        <v>35.18112391</v>
      </c>
      <c r="W12" s="685">
        <v>59.02</v>
      </c>
    </row>
    <row r="13" spans="1:23" ht="21.75" customHeight="1" thickBot="1" thickTop="1">
      <c r="A13" s="34" t="s">
        <v>13</v>
      </c>
      <c r="B13" s="35"/>
      <c r="C13" s="526">
        <v>155</v>
      </c>
      <c r="D13" s="1050"/>
      <c r="E13" s="364"/>
      <c r="F13" s="365"/>
      <c r="G13" s="1623" t="s">
        <v>114</v>
      </c>
      <c r="H13" s="1623" t="s">
        <v>114</v>
      </c>
      <c r="I13" s="1708" t="s">
        <v>114</v>
      </c>
      <c r="J13" s="1183">
        <v>216.20077846</v>
      </c>
      <c r="K13" s="1261">
        <v>209.97401131999996</v>
      </c>
      <c r="L13" s="1262">
        <v>210.98590314</v>
      </c>
      <c r="M13" s="1288">
        <v>205.42762394999997</v>
      </c>
      <c r="N13" s="1264">
        <v>426.17478977999997</v>
      </c>
      <c r="O13" s="1264">
        <v>416.41352709</v>
      </c>
      <c r="P13" s="1265">
        <v>842.58831687</v>
      </c>
      <c r="Q13" s="380">
        <v>138.84671582264275</v>
      </c>
      <c r="R13" s="381">
        <v>178.41312585308097</v>
      </c>
      <c r="S13" s="368">
        <v>208.8932515842763</v>
      </c>
      <c r="T13" s="369">
        <v>225.48154922950002</v>
      </c>
      <c r="U13" s="370">
        <v>317.25984167572375</v>
      </c>
      <c r="V13" s="370">
        <v>434.3748008137763</v>
      </c>
      <c r="W13" s="382">
        <v>751.6346424895002</v>
      </c>
    </row>
    <row r="14" spans="1:23" ht="15" customHeight="1" thickBot="1">
      <c r="A14" s="36"/>
      <c r="B14" s="73"/>
      <c r="C14" s="183"/>
      <c r="D14" s="183"/>
      <c r="E14" s="183"/>
      <c r="F14" s="183"/>
      <c r="G14" s="183"/>
      <c r="H14" s="183"/>
      <c r="I14" s="183"/>
      <c r="J14" s="169"/>
      <c r="K14" s="169"/>
      <c r="L14" s="169"/>
      <c r="M14" s="169"/>
      <c r="N14" s="169"/>
      <c r="O14" s="169"/>
      <c r="P14" s="169"/>
      <c r="Q14" s="169"/>
      <c r="R14" s="36"/>
      <c r="S14" s="36"/>
      <c r="T14" s="36"/>
      <c r="U14" s="36"/>
      <c r="V14" s="36"/>
      <c r="W14" s="36"/>
    </row>
    <row r="15" spans="1:23" ht="21.75" customHeight="1" thickBot="1">
      <c r="A15" s="1879" t="s">
        <v>14</v>
      </c>
      <c r="B15" s="1880"/>
      <c r="C15" s="62" t="str">
        <f>'全社連結PL'!C5</f>
        <v>第1P</v>
      </c>
      <c r="D15" s="186" t="str">
        <f>'全社連結PL'!D5</f>
        <v>第2P</v>
      </c>
      <c r="E15" s="1278" t="str">
        <f>'全社連結PL'!E5</f>
        <v>第3P</v>
      </c>
      <c r="F15" s="59" t="str">
        <f>'全社連結PL'!F5</f>
        <v>第4P</v>
      </c>
      <c r="G15" s="59" t="s">
        <v>213</v>
      </c>
      <c r="H15" s="9" t="s">
        <v>214</v>
      </c>
      <c r="I15" s="10" t="s">
        <v>215</v>
      </c>
      <c r="J15" s="184" t="str">
        <f>'全社連結PL'!J5</f>
        <v>第1A</v>
      </c>
      <c r="K15" s="167" t="str">
        <f>'全社連結PL'!K5</f>
        <v>第2A</v>
      </c>
      <c r="L15" s="185" t="str">
        <f>'全社連結PL'!L5</f>
        <v>第3A</v>
      </c>
      <c r="M15" s="141" t="str">
        <f>'全社連結PL'!M5</f>
        <v>第4A</v>
      </c>
      <c r="N15" s="140" t="str">
        <f>'全社連結PL'!N5</f>
        <v>上期A</v>
      </c>
      <c r="O15" s="140" t="str">
        <f>'全社連結PL'!O5</f>
        <v>下期A</v>
      </c>
      <c r="P15" s="141" t="str">
        <f>'全社連結PL'!P5</f>
        <v>通期A</v>
      </c>
      <c r="Q15" s="190" t="s">
        <v>36</v>
      </c>
      <c r="R15" s="187" t="s">
        <v>55</v>
      </c>
      <c r="S15" s="188" t="s">
        <v>38</v>
      </c>
      <c r="T15" s="189" t="s">
        <v>39</v>
      </c>
      <c r="U15" s="7" t="s">
        <v>37</v>
      </c>
      <c r="V15" s="7" t="s">
        <v>40</v>
      </c>
      <c r="W15" s="7" t="s">
        <v>41</v>
      </c>
    </row>
    <row r="16" spans="1:23" ht="21.75" customHeight="1" thickTop="1">
      <c r="A16" s="38" t="s">
        <v>5</v>
      </c>
      <c r="B16" s="39"/>
      <c r="C16" s="1055"/>
      <c r="D16" s="1056"/>
      <c r="E16" s="1056"/>
      <c r="F16" s="1057"/>
      <c r="G16" s="1714" t="s">
        <v>114</v>
      </c>
      <c r="H16" s="1715" t="s">
        <v>114</v>
      </c>
      <c r="I16" s="1716" t="s">
        <v>114</v>
      </c>
      <c r="J16" s="1289">
        <v>13.4</v>
      </c>
      <c r="K16" s="1290">
        <v>12.2</v>
      </c>
      <c r="L16" s="1290">
        <v>13.31</v>
      </c>
      <c r="M16" s="1291">
        <v>2.71</v>
      </c>
      <c r="N16" s="1292">
        <v>25.6</v>
      </c>
      <c r="O16" s="1293">
        <v>16.02</v>
      </c>
      <c r="P16" s="1294">
        <v>41.62</v>
      </c>
      <c r="Q16" s="373">
        <v>-9.82</v>
      </c>
      <c r="R16" s="374">
        <v>6.76</v>
      </c>
      <c r="S16" s="374">
        <v>10.58</v>
      </c>
      <c r="T16" s="384">
        <v>9.79</v>
      </c>
      <c r="U16" s="377">
        <v>-3.06</v>
      </c>
      <c r="V16" s="377">
        <v>20.37</v>
      </c>
      <c r="W16" s="377">
        <v>17.31</v>
      </c>
    </row>
    <row r="17" spans="1:23" ht="21.75" customHeight="1" thickBot="1">
      <c r="A17" s="91" t="s">
        <v>29</v>
      </c>
      <c r="B17" s="92"/>
      <c r="C17" s="1053"/>
      <c r="D17" s="333"/>
      <c r="E17" s="333"/>
      <c r="F17" s="445"/>
      <c r="G17" s="1690" t="s">
        <v>114</v>
      </c>
      <c r="H17" s="1690" t="s">
        <v>114</v>
      </c>
      <c r="I17" s="1690" t="s">
        <v>114</v>
      </c>
      <c r="J17" s="1270">
        <f aca="true" t="shared" si="0" ref="J17:P17">J16/J13</f>
        <v>0.061979425307569724</v>
      </c>
      <c r="K17" s="1271">
        <f t="shared" si="0"/>
        <v>0.058102428597257325</v>
      </c>
      <c r="L17" s="1271">
        <f t="shared" si="0"/>
        <v>0.0630847833998091</v>
      </c>
      <c r="M17" s="1272">
        <f t="shared" si="0"/>
        <v>0.013191994084785793</v>
      </c>
      <c r="N17" s="1273">
        <f t="shared" si="0"/>
        <v>0.06006925002113625</v>
      </c>
      <c r="O17" s="1273">
        <f t="shared" si="0"/>
        <v>0.038471372704800666</v>
      </c>
      <c r="P17" s="1273">
        <f t="shared" si="0"/>
        <v>0.049395415491408246</v>
      </c>
      <c r="Q17" s="195" t="s">
        <v>114</v>
      </c>
      <c r="R17" s="336">
        <v>0.03788958893958677</v>
      </c>
      <c r="S17" s="336">
        <v>0.050647878376921064</v>
      </c>
      <c r="T17" s="447">
        <v>0.043418186691787916</v>
      </c>
      <c r="U17" s="194" t="s">
        <v>114</v>
      </c>
      <c r="V17" s="446">
        <v>0.04689498553285774</v>
      </c>
      <c r="W17" s="337">
        <v>0.02302980600078157</v>
      </c>
    </row>
    <row r="18" spans="17:23" ht="21.75" customHeight="1" thickBot="1">
      <c r="Q18" s="63"/>
      <c r="R18" s="63"/>
      <c r="S18" s="63"/>
      <c r="T18" s="63"/>
      <c r="U18" s="63"/>
      <c r="V18" s="63"/>
      <c r="W18" s="64" t="s">
        <v>16</v>
      </c>
    </row>
    <row r="19" spans="8:23" ht="21.75" customHeight="1">
      <c r="H19" s="41"/>
      <c r="I19" s="60"/>
      <c r="J19" s="1897" t="str">
        <f>'全社連結PL'!J32</f>
        <v>2012年3月期計画 と 2011年3月期実績との比較</v>
      </c>
      <c r="K19" s="1897"/>
      <c r="L19" s="1897"/>
      <c r="M19" s="1897"/>
      <c r="N19" s="1897"/>
      <c r="O19" s="1897"/>
      <c r="P19" s="1915"/>
      <c r="Q19" s="1925" t="str">
        <f>'全社連結PL'!Q32</f>
        <v>2011年3月期実績　と　2010年3月期実績との比較</v>
      </c>
      <c r="R19" s="1925"/>
      <c r="S19" s="1925"/>
      <c r="T19" s="1925"/>
      <c r="U19" s="1925"/>
      <c r="V19" s="1925"/>
      <c r="W19" s="1911"/>
    </row>
    <row r="20" spans="8:23" ht="21.75" customHeight="1" thickBot="1">
      <c r="H20" s="1868" t="str">
        <f>A3</f>
        <v>AEC</v>
      </c>
      <c r="I20" s="1862"/>
      <c r="J20" s="1882"/>
      <c r="K20" s="1882"/>
      <c r="L20" s="1882"/>
      <c r="M20" s="1882"/>
      <c r="N20" s="1883"/>
      <c r="O20" s="1883"/>
      <c r="P20" s="1884"/>
      <c r="Q20" s="1927"/>
      <c r="R20" s="1910"/>
      <c r="S20" s="1894"/>
      <c r="T20" s="1910"/>
      <c r="U20" s="1910"/>
      <c r="V20" s="1894"/>
      <c r="W20" s="1911"/>
    </row>
    <row r="21" spans="8:23" ht="21.75" customHeight="1" thickBot="1">
      <c r="H21" s="1877" t="s">
        <v>10</v>
      </c>
      <c r="I21" s="1878"/>
      <c r="J21" s="1279" t="s">
        <v>70</v>
      </c>
      <c r="K21" s="139" t="s">
        <v>71</v>
      </c>
      <c r="L21" s="1280" t="s">
        <v>72</v>
      </c>
      <c r="M21" s="139" t="s">
        <v>73</v>
      </c>
      <c r="N21" s="140" t="s">
        <v>74</v>
      </c>
      <c r="O21" s="140" t="s">
        <v>75</v>
      </c>
      <c r="P21" s="141" t="s">
        <v>76</v>
      </c>
      <c r="Q21" s="93" t="str">
        <f>'全社連結PL'!Q34</f>
        <v>第1A</v>
      </c>
      <c r="R21" s="2" t="str">
        <f>'全社連結PL'!R34</f>
        <v>第2A</v>
      </c>
      <c r="S21" s="80" t="str">
        <f>'全社連結PL'!S34</f>
        <v>第3A</v>
      </c>
      <c r="T21" s="6" t="str">
        <f>'全社連結PL'!T34</f>
        <v>第4A</v>
      </c>
      <c r="U21" s="7" t="str">
        <f>'全社連結PL'!U34</f>
        <v>上期A</v>
      </c>
      <c r="V21" s="7" t="str">
        <f>'全社連結PL'!V34</f>
        <v>下期A</v>
      </c>
      <c r="W21" s="7" t="str">
        <f>'全社連結PL'!W34</f>
        <v>通期A</v>
      </c>
    </row>
    <row r="22" spans="8:24" ht="21.75" customHeight="1" thickBot="1" thickTop="1">
      <c r="H22" s="613" t="s">
        <v>11</v>
      </c>
      <c r="I22" s="614"/>
      <c r="J22" s="1295">
        <f>+C6/J6</f>
        <v>0.6518769160310361</v>
      </c>
      <c r="K22" s="696"/>
      <c r="L22" s="696"/>
      <c r="M22" s="697"/>
      <c r="N22" s="1691" t="s">
        <v>114</v>
      </c>
      <c r="O22" s="1691" t="s">
        <v>114</v>
      </c>
      <c r="P22" s="1691" t="s">
        <v>114</v>
      </c>
      <c r="Q22" s="452">
        <f>+J6/Q6</f>
        <v>1.644875048419927</v>
      </c>
      <c r="R22" s="698">
        <f>+K6/R6</f>
        <v>1.4324087348085779</v>
      </c>
      <c r="S22" s="698">
        <f>+L6/S6</f>
        <v>1.0712723044371755</v>
      </c>
      <c r="T22" s="699">
        <f>+M6/T6</f>
        <v>0.8602214584056015</v>
      </c>
      <c r="U22" s="453">
        <f>+N6/U6</f>
        <v>1.525118379353815</v>
      </c>
      <c r="V22" s="453">
        <f aca="true" t="shared" si="1" ref="V22:W29">+O6/V6</f>
        <v>0.96025296144135</v>
      </c>
      <c r="W22" s="700">
        <f t="shared" si="1"/>
        <v>1.1875099448843807</v>
      </c>
      <c r="X22" s="46"/>
    </row>
    <row r="23" spans="8:23" ht="21.75" customHeight="1">
      <c r="H23" s="142" t="s">
        <v>12</v>
      </c>
      <c r="I23" s="640"/>
      <c r="J23" s="1296">
        <f>+C7/J7</f>
        <v>0.7474382817084373</v>
      </c>
      <c r="K23" s="722"/>
      <c r="L23" s="722"/>
      <c r="M23" s="723"/>
      <c r="N23" s="1675" t="s">
        <v>114</v>
      </c>
      <c r="O23" s="1675" t="s">
        <v>114</v>
      </c>
      <c r="P23" s="1675" t="s">
        <v>114</v>
      </c>
      <c r="Q23" s="724">
        <f aca="true" t="shared" si="2" ref="Q23:U29">+J7/Q7</f>
        <v>1.51910265459011</v>
      </c>
      <c r="R23" s="725">
        <f t="shared" si="2"/>
        <v>1.065373379231284</v>
      </c>
      <c r="S23" s="725">
        <f t="shared" si="2"/>
        <v>0.9806335731270803</v>
      </c>
      <c r="T23" s="726">
        <f t="shared" si="2"/>
        <v>0.9364816944596045</v>
      </c>
      <c r="U23" s="727">
        <f t="shared" si="2"/>
        <v>1.2642004170773666</v>
      </c>
      <c r="V23" s="727">
        <f t="shared" si="1"/>
        <v>0.9578647036383</v>
      </c>
      <c r="W23" s="728">
        <f t="shared" si="1"/>
        <v>1.0899918629068446</v>
      </c>
    </row>
    <row r="24" spans="8:23" ht="21.75" customHeight="1">
      <c r="H24" s="632"/>
      <c r="I24" s="633" t="str">
        <f>IAB!B8</f>
        <v>米州</v>
      </c>
      <c r="J24" s="1210"/>
      <c r="K24" s="715"/>
      <c r="L24" s="715"/>
      <c r="M24" s="716"/>
      <c r="N24" s="1694" t="s">
        <v>114</v>
      </c>
      <c r="O24" s="1694" t="s">
        <v>114</v>
      </c>
      <c r="P24" s="1694" t="s">
        <v>114</v>
      </c>
      <c r="Q24" s="717">
        <f t="shared" si="2"/>
        <v>1.4693743354049245</v>
      </c>
      <c r="R24" s="718">
        <f t="shared" si="2"/>
        <v>1.0263814481445122</v>
      </c>
      <c r="S24" s="718">
        <f t="shared" si="2"/>
        <v>0.8145998577613632</v>
      </c>
      <c r="T24" s="719">
        <f t="shared" si="2"/>
        <v>0.8489254902328528</v>
      </c>
      <c r="U24" s="720">
        <f t="shared" si="2"/>
        <v>1.2121804990863205</v>
      </c>
      <c r="V24" s="720">
        <f t="shared" si="1"/>
        <v>0.8324328202376203</v>
      </c>
      <c r="W24" s="721">
        <f t="shared" si="1"/>
        <v>0.9938734278745944</v>
      </c>
    </row>
    <row r="25" spans="8:23" ht="21.75" customHeight="1">
      <c r="H25" s="615"/>
      <c r="I25" s="616" t="str">
        <f>IAB!B9</f>
        <v>欧州他</v>
      </c>
      <c r="J25" s="1211"/>
      <c r="K25" s="701"/>
      <c r="L25" s="701"/>
      <c r="M25" s="702"/>
      <c r="N25" s="1696" t="s">
        <v>114</v>
      </c>
      <c r="O25" s="1696" t="s">
        <v>114</v>
      </c>
      <c r="P25" s="1696" t="s">
        <v>114</v>
      </c>
      <c r="Q25" s="703">
        <f t="shared" si="2"/>
        <v>1.562245826612087</v>
      </c>
      <c r="R25" s="704">
        <f t="shared" si="2"/>
        <v>1.20582193859208</v>
      </c>
      <c r="S25" s="704">
        <f t="shared" si="2"/>
        <v>1.1514832959197943</v>
      </c>
      <c r="T25" s="705">
        <f t="shared" si="2"/>
        <v>1.2367491166077738</v>
      </c>
      <c r="U25" s="706">
        <f t="shared" si="2"/>
        <v>1.3707086717238424</v>
      </c>
      <c r="V25" s="706">
        <f t="shared" si="1"/>
        <v>1.1949070593073383</v>
      </c>
      <c r="W25" s="707">
        <f t="shared" si="1"/>
        <v>1.2734063745019921</v>
      </c>
    </row>
    <row r="26" spans="8:23" ht="21.75" customHeight="1">
      <c r="H26" s="623"/>
      <c r="I26" s="616" t="str">
        <f>IAB!B10</f>
        <v>アジア</v>
      </c>
      <c r="J26" s="1211"/>
      <c r="K26" s="701"/>
      <c r="L26" s="701"/>
      <c r="M26" s="702"/>
      <c r="N26" s="1696" t="s">
        <v>114</v>
      </c>
      <c r="O26" s="1696" t="s">
        <v>114</v>
      </c>
      <c r="P26" s="1696" t="s">
        <v>114</v>
      </c>
      <c r="Q26" s="703">
        <f t="shared" si="2"/>
        <v>1.3538100512777158</v>
      </c>
      <c r="R26" s="704">
        <f t="shared" si="2"/>
        <v>0.9942437484004183</v>
      </c>
      <c r="S26" s="704">
        <f t="shared" si="2"/>
        <v>1.02677620665574</v>
      </c>
      <c r="T26" s="705">
        <f t="shared" si="2"/>
        <v>1.0146231721034868</v>
      </c>
      <c r="U26" s="706">
        <f t="shared" si="2"/>
        <v>1.1601060033648094</v>
      </c>
      <c r="V26" s="706">
        <f t="shared" si="1"/>
        <v>1.0207194161694486</v>
      </c>
      <c r="W26" s="707">
        <f t="shared" si="1"/>
        <v>1.0840471092077089</v>
      </c>
    </row>
    <row r="27" spans="8:23" ht="21.75" customHeight="1">
      <c r="H27" s="615"/>
      <c r="I27" s="616" t="str">
        <f>IAB!B11</f>
        <v>中華圏</v>
      </c>
      <c r="J27" s="1211"/>
      <c r="K27" s="701"/>
      <c r="L27" s="701"/>
      <c r="M27" s="702"/>
      <c r="N27" s="1696" t="s">
        <v>114</v>
      </c>
      <c r="O27" s="1696" t="s">
        <v>114</v>
      </c>
      <c r="P27" s="1696" t="s">
        <v>114</v>
      </c>
      <c r="Q27" s="703">
        <f t="shared" si="2"/>
        <v>1.6964887750806568</v>
      </c>
      <c r="R27" s="704">
        <f t="shared" si="2"/>
        <v>1.4001730621973674</v>
      </c>
      <c r="S27" s="704">
        <f t="shared" si="2"/>
        <v>1.4295002974509703</v>
      </c>
      <c r="T27" s="705">
        <f t="shared" si="2"/>
        <v>1.3465715907112472</v>
      </c>
      <c r="U27" s="706">
        <f t="shared" si="2"/>
        <v>1.5335473535196749</v>
      </c>
      <c r="V27" s="706">
        <f t="shared" si="1"/>
        <v>1.389530120548784</v>
      </c>
      <c r="W27" s="707">
        <f t="shared" si="1"/>
        <v>1.4511595936931077</v>
      </c>
    </row>
    <row r="28" spans="8:23" ht="21.75" customHeight="1" thickBot="1">
      <c r="H28" s="624"/>
      <c r="I28" s="625" t="str">
        <f>IAB!B12</f>
        <v>直接輸出</v>
      </c>
      <c r="J28" s="1004"/>
      <c r="K28" s="708"/>
      <c r="L28" s="708"/>
      <c r="M28" s="709"/>
      <c r="N28" s="1698" t="s">
        <v>114</v>
      </c>
      <c r="O28" s="1698" t="s">
        <v>114</v>
      </c>
      <c r="P28" s="1698" t="s">
        <v>114</v>
      </c>
      <c r="Q28" s="710">
        <f t="shared" si="2"/>
        <v>1.9340154193259915</v>
      </c>
      <c r="R28" s="711">
        <f t="shared" si="2"/>
        <v>0.9885815193869352</v>
      </c>
      <c r="S28" s="711">
        <f t="shared" si="2"/>
        <v>0.9865052270176282</v>
      </c>
      <c r="T28" s="712">
        <f t="shared" si="2"/>
        <v>0.673789326191507</v>
      </c>
      <c r="U28" s="713">
        <f t="shared" si="2"/>
        <v>1.4032036482639394</v>
      </c>
      <c r="V28" s="713">
        <f t="shared" si="1"/>
        <v>0.8075748693709096</v>
      </c>
      <c r="W28" s="714">
        <f t="shared" si="1"/>
        <v>1.0481563782775336</v>
      </c>
    </row>
    <row r="29" spans="8:23" ht="21.75" customHeight="1" thickBot="1" thickTop="1">
      <c r="H29" s="34" t="s">
        <v>13</v>
      </c>
      <c r="I29" s="35"/>
      <c r="J29" s="1297">
        <f>+C13/J13</f>
        <v>0.7169261882592021</v>
      </c>
      <c r="K29" s="1058"/>
      <c r="L29" s="448"/>
      <c r="M29" s="449"/>
      <c r="N29" s="1700" t="s">
        <v>114</v>
      </c>
      <c r="O29" s="1700" t="s">
        <v>114</v>
      </c>
      <c r="P29" s="1700" t="s">
        <v>114</v>
      </c>
      <c r="Q29" s="455">
        <f t="shared" si="2"/>
        <v>1.5571184178109496</v>
      </c>
      <c r="R29" s="517">
        <f>+K13/R13</f>
        <v>1.176897777649547</v>
      </c>
      <c r="S29" s="517">
        <f>+L13/S13</f>
        <v>1.0100178035424923</v>
      </c>
      <c r="T29" s="561">
        <f>+M13/T13</f>
        <v>0.911061790430184</v>
      </c>
      <c r="U29" s="450">
        <f t="shared" si="2"/>
        <v>1.3432988793318503</v>
      </c>
      <c r="V29" s="450">
        <f t="shared" si="1"/>
        <v>0.9586502861350915</v>
      </c>
      <c r="W29" s="456">
        <f t="shared" si="1"/>
        <v>1.1210078264610726</v>
      </c>
    </row>
    <row r="30" spans="8:23" ht="15" customHeight="1" thickBot="1">
      <c r="H30" s="36"/>
      <c r="I30" s="36"/>
      <c r="J30" s="69"/>
      <c r="K30" s="69"/>
      <c r="L30" s="69"/>
      <c r="M30" s="69"/>
      <c r="N30" s="1710"/>
      <c r="O30" s="1710"/>
      <c r="P30" s="1710"/>
      <c r="Q30" s="8"/>
      <c r="R30" s="8"/>
      <c r="S30" s="8"/>
      <c r="T30" s="8"/>
      <c r="U30" s="8"/>
      <c r="V30" s="8"/>
      <c r="W30" s="8"/>
    </row>
    <row r="31" spans="8:23" ht="21.75" customHeight="1" thickBot="1">
      <c r="H31" s="1879" t="s">
        <v>14</v>
      </c>
      <c r="I31" s="1905"/>
      <c r="J31" s="184" t="s">
        <v>77</v>
      </c>
      <c r="K31" s="167" t="s">
        <v>78</v>
      </c>
      <c r="L31" s="185" t="s">
        <v>79</v>
      </c>
      <c r="M31" s="141" t="s">
        <v>80</v>
      </c>
      <c r="N31" s="140" t="s">
        <v>216</v>
      </c>
      <c r="O31" s="140" t="s">
        <v>217</v>
      </c>
      <c r="P31" s="141" t="s">
        <v>218</v>
      </c>
      <c r="Q31" s="190" t="str">
        <f>'全社連結PL'!Q51</f>
        <v>第1A</v>
      </c>
      <c r="R31" s="187" t="str">
        <f>'全社連結PL'!R51</f>
        <v>第2A</v>
      </c>
      <c r="S31" s="188" t="str">
        <f>'全社連結PL'!S51</f>
        <v>第3A</v>
      </c>
      <c r="T31" s="85" t="str">
        <f>'全社連結PL'!T51</f>
        <v>第4A</v>
      </c>
      <c r="U31" s="7" t="str">
        <f>'全社連結PL'!U51</f>
        <v>上期A</v>
      </c>
      <c r="V31" s="7" t="str">
        <f>'全社連結PL'!V51</f>
        <v>下期A</v>
      </c>
      <c r="W31" s="7" t="str">
        <f>'全社連結PL'!W51</f>
        <v>通期A</v>
      </c>
    </row>
    <row r="32" spans="8:23" ht="21.75" customHeight="1" thickBot="1" thickTop="1">
      <c r="H32" s="78" t="s">
        <v>5</v>
      </c>
      <c r="I32" s="79"/>
      <c r="J32" s="575"/>
      <c r="K32" s="254"/>
      <c r="L32" s="254"/>
      <c r="M32" s="254"/>
      <c r="N32" s="1712" t="s">
        <v>114</v>
      </c>
      <c r="O32" s="1712" t="s">
        <v>114</v>
      </c>
      <c r="P32" s="1712" t="s">
        <v>114</v>
      </c>
      <c r="Q32" s="106" t="s">
        <v>205</v>
      </c>
      <c r="R32" s="518">
        <f aca="true" t="shared" si="3" ref="R32:W32">+K16/R16</f>
        <v>1.8047337278106508</v>
      </c>
      <c r="S32" s="518">
        <f t="shared" si="3"/>
        <v>1.2580340264650285</v>
      </c>
      <c r="T32" s="518">
        <f t="shared" si="3"/>
        <v>0.27681307456588355</v>
      </c>
      <c r="U32" s="125" t="s">
        <v>205</v>
      </c>
      <c r="V32" s="105">
        <f t="shared" si="3"/>
        <v>0.7864506627393225</v>
      </c>
      <c r="W32" s="105">
        <f t="shared" si="3"/>
        <v>2.4043905257076834</v>
      </c>
    </row>
  </sheetData>
  <mergeCells count="19">
    <mergeCell ref="H31:I31"/>
    <mergeCell ref="H20:I20"/>
    <mergeCell ref="Q20:W20"/>
    <mergeCell ref="H21:I21"/>
    <mergeCell ref="J20:P20"/>
    <mergeCell ref="Q4:W4"/>
    <mergeCell ref="A5:B5"/>
    <mergeCell ref="A15:B15"/>
    <mergeCell ref="Q19:W19"/>
    <mergeCell ref="J19:P19"/>
    <mergeCell ref="C4:I4"/>
    <mergeCell ref="J4:P4"/>
    <mergeCell ref="Q2:W2"/>
    <mergeCell ref="A3:B3"/>
    <mergeCell ref="Q3:W3"/>
    <mergeCell ref="J2:P2"/>
    <mergeCell ref="J3:P3"/>
    <mergeCell ref="C2:I2"/>
    <mergeCell ref="C3:I3"/>
  </mergeCells>
  <printOptions/>
  <pageMargins left="0.35433070866141736" right="0.2755905511811024" top="0.65" bottom="0.1968503937007874" header="0.5118110236220472" footer="0.35433070866141736"/>
  <pageSetup horizontalDpi="600" verticalDpi="600" orientation="landscape" paperSize="9" scale="70" r:id="rId2"/>
  <headerFooter alignWithMargins="0">
    <oddFooter>&amp;C５&amp;R2011年3月期 データ集 AEC</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X32"/>
  <sheetViews>
    <sheetView zoomScale="75" zoomScaleNormal="75" workbookViewId="0" topLeftCell="A1">
      <selection activeCell="A1" sqref="A1"/>
    </sheetView>
  </sheetViews>
  <sheetFormatPr defaultColWidth="9.00390625" defaultRowHeight="13.5"/>
  <cols>
    <col min="1" max="20" width="8.625" style="30" customWidth="1"/>
    <col min="21" max="21" width="9.50390625" style="30" customWidth="1"/>
    <col min="22" max="23" width="8.625" style="30" customWidth="1"/>
    <col min="24" max="16384" width="9.00390625" style="30" customWidth="1"/>
  </cols>
  <sheetData>
    <row r="1" spans="1:23" s="28" customFormat="1" ht="21.75" customHeight="1" thickBot="1">
      <c r="A1" s="26"/>
      <c r="B1" s="26"/>
      <c r="C1" s="26"/>
      <c r="D1" s="26"/>
      <c r="E1" s="26"/>
      <c r="F1" s="26"/>
      <c r="G1" s="26"/>
      <c r="H1" s="26"/>
      <c r="I1" s="26"/>
      <c r="J1" s="26"/>
      <c r="K1" s="26"/>
      <c r="L1" s="26"/>
      <c r="M1" s="26"/>
      <c r="N1" s="26"/>
      <c r="O1" s="26"/>
      <c r="P1" s="26"/>
      <c r="Q1" s="26"/>
      <c r="R1" s="26"/>
      <c r="S1" s="26"/>
      <c r="T1" s="26"/>
      <c r="U1" s="26"/>
      <c r="V1" s="26"/>
      <c r="W1" s="27" t="s">
        <v>0</v>
      </c>
    </row>
    <row r="2" spans="1:23" ht="21.75" customHeight="1">
      <c r="A2" s="11"/>
      <c r="B2" s="29"/>
      <c r="C2" s="1871" t="str">
        <f>'全社連結PL'!C2</f>
        <v>2012年3月期　</v>
      </c>
      <c r="D2" s="1872"/>
      <c r="E2" s="1872"/>
      <c r="F2" s="1872"/>
      <c r="G2" s="1872"/>
      <c r="H2" s="1872"/>
      <c r="I2" s="1922"/>
      <c r="J2" s="1855" t="str">
        <f>'全社連結PL'!J2</f>
        <v>2011年3月期　</v>
      </c>
      <c r="K2" s="1856"/>
      <c r="L2" s="1856"/>
      <c r="M2" s="1856"/>
      <c r="N2" s="1856"/>
      <c r="O2" s="1856"/>
      <c r="P2" s="1857"/>
      <c r="Q2" s="1865" t="str">
        <f>'全社連結PL'!Q2</f>
        <v>2010年3月期</v>
      </c>
      <c r="R2" s="1866"/>
      <c r="S2" s="1866"/>
      <c r="T2" s="1866"/>
      <c r="U2" s="1866"/>
      <c r="V2" s="1866"/>
      <c r="W2" s="1867"/>
    </row>
    <row r="3" spans="1:23" ht="21.75" customHeight="1">
      <c r="A3" s="1868" t="s">
        <v>120</v>
      </c>
      <c r="B3" s="1862"/>
      <c r="C3" s="1874" t="str">
        <f>'全社連結PL'!C3</f>
        <v>計画</v>
      </c>
      <c r="D3" s="1875"/>
      <c r="E3" s="1875"/>
      <c r="F3" s="1875"/>
      <c r="G3" s="1875"/>
      <c r="H3" s="1875"/>
      <c r="I3" s="1923"/>
      <c r="J3" s="1858" t="str">
        <f>'全社連結PL'!J3</f>
        <v>実績</v>
      </c>
      <c r="K3" s="1869"/>
      <c r="L3" s="1869"/>
      <c r="M3" s="1869"/>
      <c r="N3" s="1869"/>
      <c r="O3" s="1869"/>
      <c r="P3" s="1870"/>
      <c r="Q3" s="1860" t="str">
        <f>'全社連結PL'!Q3</f>
        <v>実績</v>
      </c>
      <c r="R3" s="1861"/>
      <c r="S3" s="1861"/>
      <c r="T3" s="1861"/>
      <c r="U3" s="1861"/>
      <c r="V3" s="1861"/>
      <c r="W3" s="1859"/>
    </row>
    <row r="4" spans="1:23" ht="21.75" customHeight="1" thickBot="1">
      <c r="A4" s="31"/>
      <c r="B4" s="32"/>
      <c r="C4" s="1917" t="str">
        <f>'全社連結PL'!$C$4</f>
        <v>(2011年4月27日発表)</v>
      </c>
      <c r="D4" s="1918"/>
      <c r="E4" s="1903"/>
      <c r="F4" s="1918"/>
      <c r="G4" s="1918"/>
      <c r="H4" s="1903"/>
      <c r="I4" s="1926"/>
      <c r="J4" s="1898" t="str">
        <f>'全社連結PL'!J4</f>
        <v>(2011年4月27日発表）</v>
      </c>
      <c r="K4" s="1899"/>
      <c r="L4" s="1899"/>
      <c r="M4" s="1899"/>
      <c r="N4" s="1900"/>
      <c r="O4" s="1900"/>
      <c r="P4" s="1901"/>
      <c r="Q4" s="1924"/>
      <c r="R4" s="1886"/>
      <c r="S4" s="1887"/>
      <c r="T4" s="1886"/>
      <c r="U4" s="1886"/>
      <c r="V4" s="1887"/>
      <c r="W4" s="1888"/>
    </row>
    <row r="5" spans="1:23" ht="21.75" customHeight="1" thickBot="1">
      <c r="A5" s="1877" t="s">
        <v>10</v>
      </c>
      <c r="B5" s="1878"/>
      <c r="C5" s="1228" t="str">
        <f>'全社連結PL'!C5</f>
        <v>第1P</v>
      </c>
      <c r="D5" s="118" t="str">
        <f>'全社連結PL'!D5</f>
        <v>第2P</v>
      </c>
      <c r="E5" s="119" t="str">
        <f>'全社連結PL'!E5</f>
        <v>第3P</v>
      </c>
      <c r="F5" s="58" t="str">
        <f>'全社連結PL'!F5</f>
        <v>第4P</v>
      </c>
      <c r="G5" s="9" t="str">
        <f>'全社連結PL'!G5</f>
        <v>上期P</v>
      </c>
      <c r="H5" s="59" t="str">
        <f>'全社連結PL'!H5</f>
        <v>下期P</v>
      </c>
      <c r="I5" s="59" t="str">
        <f>'全社連結PL'!I5</f>
        <v>通期P</v>
      </c>
      <c r="J5" s="1232" t="str">
        <f>'全社連結PL'!J5</f>
        <v>第1A</v>
      </c>
      <c r="K5" s="139" t="str">
        <f>'全社連結PL'!K5</f>
        <v>第2A</v>
      </c>
      <c r="L5" s="137" t="str">
        <f>'全社連結PL'!L5</f>
        <v>第3A</v>
      </c>
      <c r="M5" s="139" t="str">
        <f>'全社連結PL'!M5</f>
        <v>第4A</v>
      </c>
      <c r="N5" s="140" t="str">
        <f>'全社連結PL'!N5</f>
        <v>上期A</v>
      </c>
      <c r="O5" s="140" t="str">
        <f>'全社連結PL'!O5</f>
        <v>下期A</v>
      </c>
      <c r="P5" s="141" t="str">
        <f>'全社連結PL'!P5</f>
        <v>通期A</v>
      </c>
      <c r="Q5" s="93" t="s">
        <v>36</v>
      </c>
      <c r="R5" s="2" t="s">
        <v>55</v>
      </c>
      <c r="S5" s="80" t="s">
        <v>38</v>
      </c>
      <c r="T5" s="6" t="s">
        <v>39</v>
      </c>
      <c r="U5" s="7" t="s">
        <v>37</v>
      </c>
      <c r="V5" s="7" t="s">
        <v>40</v>
      </c>
      <c r="W5" s="7" t="s">
        <v>41</v>
      </c>
    </row>
    <row r="6" spans="1:23" ht="21.75" customHeight="1" thickBot="1" thickTop="1">
      <c r="A6" s="613" t="s">
        <v>11</v>
      </c>
      <c r="B6" s="614"/>
      <c r="C6" s="527">
        <v>80</v>
      </c>
      <c r="D6" s="1059"/>
      <c r="E6" s="371"/>
      <c r="F6" s="1060"/>
      <c r="G6" s="1718" t="s">
        <v>114</v>
      </c>
      <c r="H6" s="1718" t="s">
        <v>114</v>
      </c>
      <c r="I6" s="1719" t="s">
        <v>114</v>
      </c>
      <c r="J6" s="1184">
        <v>86.63322048</v>
      </c>
      <c r="K6" s="1299">
        <v>135.98745393999997</v>
      </c>
      <c r="L6" s="1300">
        <v>118.41021732000004</v>
      </c>
      <c r="M6" s="1301">
        <v>290.39147689</v>
      </c>
      <c r="N6" s="1302">
        <v>222.62067441999997</v>
      </c>
      <c r="O6" s="1302">
        <v>408.80169421</v>
      </c>
      <c r="P6" s="1303">
        <v>631.4223686299999</v>
      </c>
      <c r="Q6" s="385">
        <v>79.59350373000001</v>
      </c>
      <c r="R6" s="386">
        <v>124.88380146999997</v>
      </c>
      <c r="S6" s="387">
        <v>123.30269480000003</v>
      </c>
      <c r="T6" s="388">
        <v>247.33</v>
      </c>
      <c r="U6" s="389">
        <v>205</v>
      </c>
      <c r="V6" s="389">
        <v>370.6326948</v>
      </c>
      <c r="W6" s="390">
        <v>575.11</v>
      </c>
    </row>
    <row r="7" spans="1:23" ht="21.75" customHeight="1">
      <c r="A7" s="142" t="s">
        <v>12</v>
      </c>
      <c r="B7" s="640"/>
      <c r="C7" s="753">
        <v>0</v>
      </c>
      <c r="D7" s="1061"/>
      <c r="E7" s="754"/>
      <c r="F7" s="1062"/>
      <c r="G7" s="1720" t="s">
        <v>114</v>
      </c>
      <c r="H7" s="1720" t="s">
        <v>114</v>
      </c>
      <c r="I7" s="1721" t="s">
        <v>114</v>
      </c>
      <c r="J7" s="1185">
        <v>0.28538732</v>
      </c>
      <c r="K7" s="1304">
        <v>1.2623668700000001</v>
      </c>
      <c r="L7" s="1305">
        <v>5.227865320000001</v>
      </c>
      <c r="M7" s="1306">
        <v>0.26337040999999883</v>
      </c>
      <c r="N7" s="1307">
        <v>1.54775419</v>
      </c>
      <c r="O7" s="1307">
        <v>5.49123573</v>
      </c>
      <c r="P7" s="1308">
        <v>7.038989920000001</v>
      </c>
      <c r="Q7" s="755">
        <v>0.12829741</v>
      </c>
      <c r="R7" s="756">
        <v>1.9411644199999998</v>
      </c>
      <c r="S7" s="757">
        <v>0.2005381700000001</v>
      </c>
      <c r="T7" s="758">
        <v>2.43</v>
      </c>
      <c r="U7" s="759">
        <v>2.06946183</v>
      </c>
      <c r="V7" s="760">
        <v>2.6305381700000003</v>
      </c>
      <c r="W7" s="761">
        <v>4.7</v>
      </c>
    </row>
    <row r="8" spans="1:23" ht="21.75" customHeight="1">
      <c r="A8" s="632"/>
      <c r="B8" s="633" t="str">
        <f>IAB!B8</f>
        <v>米州</v>
      </c>
      <c r="C8" s="1212"/>
      <c r="D8" s="1063"/>
      <c r="E8" s="745"/>
      <c r="F8" s="1064"/>
      <c r="G8" s="1722" t="s">
        <v>114</v>
      </c>
      <c r="H8" s="1722" t="s">
        <v>114</v>
      </c>
      <c r="I8" s="1723" t="s">
        <v>114</v>
      </c>
      <c r="J8" s="1309">
        <v>0</v>
      </c>
      <c r="K8" s="1310">
        <v>0</v>
      </c>
      <c r="L8" s="1311">
        <v>0</v>
      </c>
      <c r="M8" s="1312">
        <v>0</v>
      </c>
      <c r="N8" s="1313">
        <v>0</v>
      </c>
      <c r="O8" s="1313">
        <v>0</v>
      </c>
      <c r="P8" s="1314">
        <v>0</v>
      </c>
      <c r="Q8" s="746">
        <v>0</v>
      </c>
      <c r="R8" s="747">
        <v>0</v>
      </c>
      <c r="S8" s="748">
        <v>0</v>
      </c>
      <c r="T8" s="749">
        <v>0</v>
      </c>
      <c r="U8" s="750">
        <v>0</v>
      </c>
      <c r="V8" s="751">
        <v>0</v>
      </c>
      <c r="W8" s="752">
        <v>0</v>
      </c>
    </row>
    <row r="9" spans="1:23" ht="21.75" customHeight="1">
      <c r="A9" s="615"/>
      <c r="B9" s="616" t="str">
        <f>IAB!B9</f>
        <v>欧州他</v>
      </c>
      <c r="C9" s="1213"/>
      <c r="D9" s="1065"/>
      <c r="E9" s="729"/>
      <c r="F9" s="1066"/>
      <c r="G9" s="1724" t="s">
        <v>114</v>
      </c>
      <c r="H9" s="1724" t="s">
        <v>114</v>
      </c>
      <c r="I9" s="1725" t="s">
        <v>114</v>
      </c>
      <c r="J9" s="1315">
        <v>0</v>
      </c>
      <c r="K9" s="1316">
        <v>0</v>
      </c>
      <c r="L9" s="1317">
        <v>0</v>
      </c>
      <c r="M9" s="1318">
        <v>0</v>
      </c>
      <c r="N9" s="1319">
        <v>0</v>
      </c>
      <c r="O9" s="1319">
        <v>0</v>
      </c>
      <c r="P9" s="1320">
        <v>0</v>
      </c>
      <c r="Q9" s="730">
        <v>0</v>
      </c>
      <c r="R9" s="731">
        <v>0</v>
      </c>
      <c r="S9" s="732">
        <v>0</v>
      </c>
      <c r="T9" s="733">
        <v>0</v>
      </c>
      <c r="U9" s="734">
        <v>0</v>
      </c>
      <c r="V9" s="735">
        <v>0</v>
      </c>
      <c r="W9" s="736">
        <v>0</v>
      </c>
    </row>
    <row r="10" spans="1:23" ht="21.75" customHeight="1">
      <c r="A10" s="623"/>
      <c r="B10" s="616" t="str">
        <f>IAB!B10</f>
        <v>アジア</v>
      </c>
      <c r="C10" s="1213"/>
      <c r="D10" s="1065"/>
      <c r="E10" s="729"/>
      <c r="F10" s="1066"/>
      <c r="G10" s="1724" t="s">
        <v>114</v>
      </c>
      <c r="H10" s="1724" t="s">
        <v>114</v>
      </c>
      <c r="I10" s="1725" t="s">
        <v>114</v>
      </c>
      <c r="J10" s="1315">
        <v>0</v>
      </c>
      <c r="K10" s="1316">
        <v>0</v>
      </c>
      <c r="L10" s="1317">
        <v>0</v>
      </c>
      <c r="M10" s="1318">
        <v>0</v>
      </c>
      <c r="N10" s="1319">
        <v>0</v>
      </c>
      <c r="O10" s="1319">
        <v>0</v>
      </c>
      <c r="P10" s="1320">
        <v>0</v>
      </c>
      <c r="Q10" s="730">
        <v>0</v>
      </c>
      <c r="R10" s="731">
        <v>0</v>
      </c>
      <c r="S10" s="732">
        <v>0</v>
      </c>
      <c r="T10" s="733">
        <v>0</v>
      </c>
      <c r="U10" s="734">
        <v>0</v>
      </c>
      <c r="V10" s="735">
        <v>0</v>
      </c>
      <c r="W10" s="736">
        <v>0</v>
      </c>
    </row>
    <row r="11" spans="1:23" ht="21.75" customHeight="1">
      <c r="A11" s="615"/>
      <c r="B11" s="616" t="str">
        <f>IAB!B11</f>
        <v>中華圏</v>
      </c>
      <c r="C11" s="1213"/>
      <c r="D11" s="1065"/>
      <c r="E11" s="729"/>
      <c r="F11" s="1066"/>
      <c r="G11" s="1724" t="s">
        <v>114</v>
      </c>
      <c r="H11" s="1724" t="s">
        <v>114</v>
      </c>
      <c r="I11" s="1725" t="s">
        <v>114</v>
      </c>
      <c r="J11" s="1315">
        <v>0</v>
      </c>
      <c r="K11" s="1316">
        <v>0</v>
      </c>
      <c r="L11" s="1317">
        <v>0</v>
      </c>
      <c r="M11" s="1318">
        <v>0</v>
      </c>
      <c r="N11" s="1319">
        <v>0</v>
      </c>
      <c r="O11" s="1319">
        <v>0</v>
      </c>
      <c r="P11" s="1320">
        <v>0</v>
      </c>
      <c r="Q11" s="730">
        <v>0</v>
      </c>
      <c r="R11" s="731">
        <v>0</v>
      </c>
      <c r="S11" s="732">
        <v>0</v>
      </c>
      <c r="T11" s="733">
        <v>0</v>
      </c>
      <c r="U11" s="734">
        <v>0</v>
      </c>
      <c r="V11" s="735">
        <v>0</v>
      </c>
      <c r="W11" s="736">
        <v>0</v>
      </c>
    </row>
    <row r="12" spans="1:23" ht="21.75" customHeight="1" thickBot="1">
      <c r="A12" s="624"/>
      <c r="B12" s="625" t="str">
        <f>IAB!B12</f>
        <v>直接輸出</v>
      </c>
      <c r="C12" s="1214"/>
      <c r="D12" s="1067"/>
      <c r="E12" s="737"/>
      <c r="F12" s="1068"/>
      <c r="G12" s="1726" t="s">
        <v>114</v>
      </c>
      <c r="H12" s="1726" t="s">
        <v>114</v>
      </c>
      <c r="I12" s="1727" t="s">
        <v>114</v>
      </c>
      <c r="J12" s="1321">
        <v>0.28538732</v>
      </c>
      <c r="K12" s="1322">
        <v>1.2623668700000001</v>
      </c>
      <c r="L12" s="1323">
        <v>5.227865320000001</v>
      </c>
      <c r="M12" s="1324">
        <v>0.26337040999999883</v>
      </c>
      <c r="N12" s="1325">
        <v>1.54775419</v>
      </c>
      <c r="O12" s="1325">
        <v>5.49123573</v>
      </c>
      <c r="P12" s="1326">
        <v>7.038989920000001</v>
      </c>
      <c r="Q12" s="738">
        <v>0.12829741</v>
      </c>
      <c r="R12" s="739">
        <v>1.9411644199999998</v>
      </c>
      <c r="S12" s="740">
        <v>0.2005381700000001</v>
      </c>
      <c r="T12" s="741">
        <v>2.43</v>
      </c>
      <c r="U12" s="742">
        <v>2.06946183</v>
      </c>
      <c r="V12" s="743">
        <v>2.6305381700000003</v>
      </c>
      <c r="W12" s="744">
        <v>4.7</v>
      </c>
    </row>
    <row r="13" spans="1:23" ht="21.75" customHeight="1" thickBot="1" thickTop="1">
      <c r="A13" s="34" t="s">
        <v>13</v>
      </c>
      <c r="B13" s="35"/>
      <c r="C13" s="1298">
        <v>80</v>
      </c>
      <c r="D13" s="1069"/>
      <c r="E13" s="1070"/>
      <c r="F13" s="1071"/>
      <c r="G13" s="1728" t="s">
        <v>114</v>
      </c>
      <c r="H13" s="1728" t="s">
        <v>114</v>
      </c>
      <c r="I13" s="1729" t="s">
        <v>114</v>
      </c>
      <c r="J13" s="1186">
        <v>86.9186078</v>
      </c>
      <c r="K13" s="1327">
        <v>137.24982080999996</v>
      </c>
      <c r="L13" s="1328">
        <v>123.63808264000005</v>
      </c>
      <c r="M13" s="1329">
        <v>290.6548473</v>
      </c>
      <c r="N13" s="1330">
        <v>224.16842860999998</v>
      </c>
      <c r="O13" s="1330">
        <v>414.29292994</v>
      </c>
      <c r="P13" s="1331">
        <v>638.46135855</v>
      </c>
      <c r="Q13" s="392">
        <v>79.72180114000001</v>
      </c>
      <c r="R13" s="393">
        <v>126.82496588999996</v>
      </c>
      <c r="S13" s="394">
        <v>123.50323297000003</v>
      </c>
      <c r="T13" s="395">
        <v>249.76</v>
      </c>
      <c r="U13" s="396">
        <v>206.54676702999996</v>
      </c>
      <c r="V13" s="396">
        <v>373.26323297</v>
      </c>
      <c r="W13" s="397">
        <v>579.81</v>
      </c>
    </row>
    <row r="14" spans="1:23" ht="15" customHeight="1" thickBot="1">
      <c r="A14" s="36"/>
      <c r="B14" s="73"/>
      <c r="C14" s="183"/>
      <c r="D14" s="183"/>
      <c r="E14" s="183"/>
      <c r="F14" s="183"/>
      <c r="G14" s="183"/>
      <c r="H14" s="183"/>
      <c r="I14" s="183"/>
      <c r="J14" s="169"/>
      <c r="K14" s="169"/>
      <c r="L14" s="169"/>
      <c r="M14" s="169"/>
      <c r="N14" s="169"/>
      <c r="O14" s="169"/>
      <c r="P14" s="169"/>
      <c r="Q14" s="169"/>
      <c r="R14" s="36"/>
      <c r="S14" s="36"/>
      <c r="T14" s="36"/>
      <c r="U14" s="36"/>
      <c r="V14" s="36"/>
      <c r="W14" s="36"/>
    </row>
    <row r="15" spans="1:23" ht="21.75" customHeight="1" thickBot="1">
      <c r="A15" s="1879" t="s">
        <v>14</v>
      </c>
      <c r="B15" s="1905"/>
      <c r="C15" s="62" t="str">
        <f>'全社連結PL'!C5</f>
        <v>第1P</v>
      </c>
      <c r="D15" s="186" t="str">
        <f>'全社連結PL'!D5</f>
        <v>第2P</v>
      </c>
      <c r="E15" s="1278" t="str">
        <f>'全社連結PL'!E5</f>
        <v>第3P</v>
      </c>
      <c r="F15" s="59" t="str">
        <f>'全社連結PL'!F5</f>
        <v>第4P</v>
      </c>
      <c r="G15" s="9" t="s">
        <v>213</v>
      </c>
      <c r="H15" s="9" t="s">
        <v>214</v>
      </c>
      <c r="I15" s="59" t="s">
        <v>215</v>
      </c>
      <c r="J15" s="184" t="str">
        <f>'全社連結PL'!J5</f>
        <v>第1A</v>
      </c>
      <c r="K15" s="167" t="str">
        <f>'全社連結PL'!K5</f>
        <v>第2A</v>
      </c>
      <c r="L15" s="185" t="str">
        <f>'全社連結PL'!L5</f>
        <v>第3A</v>
      </c>
      <c r="M15" s="141" t="str">
        <f>'全社連結PL'!M5</f>
        <v>第4A</v>
      </c>
      <c r="N15" s="140" t="str">
        <f>'全社連結PL'!N5</f>
        <v>上期A</v>
      </c>
      <c r="O15" s="140" t="str">
        <f>'全社連結PL'!O5</f>
        <v>下期A</v>
      </c>
      <c r="P15" s="141" t="str">
        <f>'全社連結PL'!P5</f>
        <v>通期A</v>
      </c>
      <c r="Q15" s="190" t="s">
        <v>36</v>
      </c>
      <c r="R15" s="187" t="s">
        <v>55</v>
      </c>
      <c r="S15" s="188" t="s">
        <v>38</v>
      </c>
      <c r="T15" s="189" t="s">
        <v>39</v>
      </c>
      <c r="U15" s="7" t="s">
        <v>37</v>
      </c>
      <c r="V15" s="7" t="s">
        <v>40</v>
      </c>
      <c r="W15" s="7" t="s">
        <v>41</v>
      </c>
    </row>
    <row r="16" spans="1:23" ht="21.75" customHeight="1" thickTop="1">
      <c r="A16" s="103" t="s">
        <v>5</v>
      </c>
      <c r="B16" s="126"/>
      <c r="C16" s="1072"/>
      <c r="D16" s="371"/>
      <c r="E16" s="371"/>
      <c r="F16" s="372"/>
      <c r="G16" s="1689" t="s">
        <v>114</v>
      </c>
      <c r="H16" s="1689" t="s">
        <v>114</v>
      </c>
      <c r="I16" s="1689" t="s">
        <v>114</v>
      </c>
      <c r="J16" s="1266">
        <v>-22.77</v>
      </c>
      <c r="K16" s="1267">
        <v>-0.08</v>
      </c>
      <c r="L16" s="1267">
        <v>1.1</v>
      </c>
      <c r="M16" s="1268">
        <v>38.28</v>
      </c>
      <c r="N16" s="1269">
        <v>-22.85</v>
      </c>
      <c r="O16" s="1269">
        <v>39.38</v>
      </c>
      <c r="P16" s="1269">
        <v>16.53</v>
      </c>
      <c r="Q16" s="373">
        <v>-25.55</v>
      </c>
      <c r="R16" s="374">
        <v>-0.65</v>
      </c>
      <c r="S16" s="374">
        <v>-0.57</v>
      </c>
      <c r="T16" s="375">
        <v>53.31</v>
      </c>
      <c r="U16" s="376">
        <v>-26.2</v>
      </c>
      <c r="V16" s="376">
        <v>52.74</v>
      </c>
      <c r="W16" s="377">
        <v>26.54</v>
      </c>
    </row>
    <row r="17" spans="1:23" ht="21.75" customHeight="1" thickBot="1">
      <c r="A17" s="91" t="s">
        <v>29</v>
      </c>
      <c r="B17" s="92"/>
      <c r="C17" s="1073"/>
      <c r="D17" s="1074"/>
      <c r="E17" s="1074"/>
      <c r="F17" s="205"/>
      <c r="G17" s="1690" t="s">
        <v>114</v>
      </c>
      <c r="H17" s="1690" t="s">
        <v>114</v>
      </c>
      <c r="I17" s="1690" t="s">
        <v>114</v>
      </c>
      <c r="J17" s="1332" t="s">
        <v>209</v>
      </c>
      <c r="K17" s="1333" t="s">
        <v>132</v>
      </c>
      <c r="L17" s="1271">
        <f>L16/L13</f>
        <v>0.008896935123160202</v>
      </c>
      <c r="M17" s="1272">
        <f>M16/M13</f>
        <v>0.1317026031239356</v>
      </c>
      <c r="N17" s="1334" t="s">
        <v>132</v>
      </c>
      <c r="O17" s="1273">
        <f>O16/O13</f>
        <v>0.09505351685751241</v>
      </c>
      <c r="P17" s="1273">
        <f>P16/P13</f>
        <v>0.025890368741408307</v>
      </c>
      <c r="Q17" s="195" t="s">
        <v>114</v>
      </c>
      <c r="R17" s="196" t="s">
        <v>114</v>
      </c>
      <c r="S17" s="196" t="s">
        <v>114</v>
      </c>
      <c r="T17" s="447">
        <v>0.21344490711082642</v>
      </c>
      <c r="U17" s="194" t="s">
        <v>114</v>
      </c>
      <c r="V17" s="446">
        <v>0.14129438782479503</v>
      </c>
      <c r="W17" s="337">
        <v>0.04577361549473104</v>
      </c>
    </row>
    <row r="18" spans="16:23" ht="21.75" customHeight="1" thickBot="1">
      <c r="P18" s="61"/>
      <c r="Q18" s="63"/>
      <c r="R18" s="63"/>
      <c r="S18" s="63"/>
      <c r="T18" s="63"/>
      <c r="U18" s="63"/>
      <c r="V18" s="63"/>
      <c r="W18" s="64" t="s">
        <v>16</v>
      </c>
    </row>
    <row r="19" spans="8:23" ht="21.75" customHeight="1">
      <c r="H19" s="41"/>
      <c r="I19" s="60"/>
      <c r="J19" s="1896" t="str">
        <f>'全社連結PL'!J32</f>
        <v>2012年3月期計画 と 2011年3月期実績との比較</v>
      </c>
      <c r="K19" s="1897"/>
      <c r="L19" s="1897"/>
      <c r="M19" s="1897"/>
      <c r="N19" s="1897"/>
      <c r="O19" s="1897"/>
      <c r="P19" s="1915"/>
      <c r="Q19" s="1890" t="str">
        <f>'全社連結PL'!Q32</f>
        <v>2011年3月期実績　と　2010年3月期実績との比較</v>
      </c>
      <c r="R19" s="1890"/>
      <c r="S19" s="1890"/>
      <c r="T19" s="1890"/>
      <c r="U19" s="1890"/>
      <c r="V19" s="1890"/>
      <c r="W19" s="1908"/>
    </row>
    <row r="20" spans="8:23" ht="21.75" customHeight="1" thickBot="1">
      <c r="H20" s="1868" t="str">
        <f>A3</f>
        <v>SSB</v>
      </c>
      <c r="I20" s="1862"/>
      <c r="J20" s="1881"/>
      <c r="K20" s="1882"/>
      <c r="L20" s="1882"/>
      <c r="M20" s="1882"/>
      <c r="N20" s="1883"/>
      <c r="O20" s="1883"/>
      <c r="P20" s="1884"/>
      <c r="Q20" s="1927"/>
      <c r="R20" s="1910"/>
      <c r="S20" s="1894"/>
      <c r="T20" s="1910"/>
      <c r="U20" s="1910"/>
      <c r="V20" s="1894"/>
      <c r="W20" s="1911"/>
    </row>
    <row r="21" spans="8:23" ht="21.75" customHeight="1" thickBot="1">
      <c r="H21" s="1877" t="s">
        <v>10</v>
      </c>
      <c r="I21" s="1878"/>
      <c r="J21" s="1232" t="s">
        <v>70</v>
      </c>
      <c r="K21" s="139" t="s">
        <v>71</v>
      </c>
      <c r="L21" s="1280" t="s">
        <v>72</v>
      </c>
      <c r="M21" s="139" t="s">
        <v>73</v>
      </c>
      <c r="N21" s="140" t="s">
        <v>74</v>
      </c>
      <c r="O21" s="140" t="s">
        <v>75</v>
      </c>
      <c r="P21" s="141" t="s">
        <v>76</v>
      </c>
      <c r="Q21" s="93" t="str">
        <f>'全社連結PL'!Q34</f>
        <v>第1A</v>
      </c>
      <c r="R21" s="2" t="str">
        <f>'全社連結PL'!R34</f>
        <v>第2A</v>
      </c>
      <c r="S21" s="80" t="str">
        <f>'全社連結PL'!S34</f>
        <v>第3A</v>
      </c>
      <c r="T21" s="6" t="str">
        <f>'全社連結PL'!T34</f>
        <v>第4A</v>
      </c>
      <c r="U21" s="7" t="str">
        <f>'全社連結PL'!U34</f>
        <v>上期A</v>
      </c>
      <c r="V21" s="7" t="str">
        <f>'全社連結PL'!V34</f>
        <v>下期A</v>
      </c>
      <c r="W21" s="7" t="str">
        <f>'全社連結PL'!W34</f>
        <v>通期A</v>
      </c>
    </row>
    <row r="22" spans="8:24" ht="21.75" customHeight="1" thickBot="1" thickTop="1">
      <c r="H22" s="613" t="s">
        <v>11</v>
      </c>
      <c r="I22" s="614"/>
      <c r="J22" s="1295">
        <f>+C6/J6</f>
        <v>0.9234332921799745</v>
      </c>
      <c r="K22" s="1000"/>
      <c r="L22" s="1000"/>
      <c r="M22" s="1001"/>
      <c r="N22" s="1691" t="s">
        <v>114</v>
      </c>
      <c r="O22" s="1691" t="s">
        <v>114</v>
      </c>
      <c r="P22" s="1691" t="s">
        <v>114</v>
      </c>
      <c r="Q22" s="652">
        <f aca="true" t="shared" si="0" ref="Q22:U23">+J6/Q6</f>
        <v>1.0884458708323783</v>
      </c>
      <c r="R22" s="579">
        <f t="shared" si="0"/>
        <v>1.0889118711898544</v>
      </c>
      <c r="S22" s="579">
        <f t="shared" si="0"/>
        <v>0.9603214066980799</v>
      </c>
      <c r="T22" s="653">
        <f t="shared" si="0"/>
        <v>1.1741053527271255</v>
      </c>
      <c r="U22" s="652">
        <f t="shared" si="0"/>
        <v>1.0859545093658536</v>
      </c>
      <c r="V22" s="652">
        <f aca="true" t="shared" si="1" ref="V22:W29">+O6/V6</f>
        <v>1.1029833577704111</v>
      </c>
      <c r="W22" s="580">
        <f t="shared" si="1"/>
        <v>1.097915822416581</v>
      </c>
      <c r="X22" s="46"/>
    </row>
    <row r="23" spans="8:23" ht="21.75" customHeight="1">
      <c r="H23" s="142" t="s">
        <v>12</v>
      </c>
      <c r="I23" s="640"/>
      <c r="J23" s="1335">
        <v>0.35</v>
      </c>
      <c r="K23" s="787"/>
      <c r="L23" s="787"/>
      <c r="M23" s="235"/>
      <c r="N23" s="1675" t="s">
        <v>114</v>
      </c>
      <c r="O23" s="1675" t="s">
        <v>114</v>
      </c>
      <c r="P23" s="1675" t="s">
        <v>114</v>
      </c>
      <c r="Q23" s="678">
        <f t="shared" si="0"/>
        <v>2.2244199629595016</v>
      </c>
      <c r="R23" s="679">
        <f t="shared" si="0"/>
        <v>0.6503142428295694</v>
      </c>
      <c r="S23" s="679">
        <f t="shared" si="0"/>
        <v>26.069178351433038</v>
      </c>
      <c r="T23" s="680">
        <f t="shared" si="0"/>
        <v>0.10838288477366206</v>
      </c>
      <c r="U23" s="678">
        <f t="shared" si="0"/>
        <v>0.74790178178836</v>
      </c>
      <c r="V23" s="678">
        <f t="shared" si="1"/>
        <v>2.0874951721381025</v>
      </c>
      <c r="W23" s="681">
        <f t="shared" si="1"/>
        <v>1.497657429787234</v>
      </c>
    </row>
    <row r="24" spans="8:23" ht="21.75" customHeight="1">
      <c r="H24" s="1010"/>
      <c r="I24" s="1011" t="str">
        <f>IAB!B8</f>
        <v>米州</v>
      </c>
      <c r="J24" s="1075"/>
      <c r="K24" s="1005"/>
      <c r="L24" s="1005"/>
      <c r="M24" s="1006"/>
      <c r="N24" s="1694" t="s">
        <v>114</v>
      </c>
      <c r="O24" s="1694" t="s">
        <v>114</v>
      </c>
      <c r="P24" s="1694" t="s">
        <v>114</v>
      </c>
      <c r="Q24" s="783" t="s">
        <v>131</v>
      </c>
      <c r="R24" s="784" t="s">
        <v>202</v>
      </c>
      <c r="S24" s="784" t="s">
        <v>202</v>
      </c>
      <c r="T24" s="785" t="s">
        <v>202</v>
      </c>
      <c r="U24" s="783" t="s">
        <v>202</v>
      </c>
      <c r="V24" s="783" t="s">
        <v>202</v>
      </c>
      <c r="W24" s="786" t="s">
        <v>131</v>
      </c>
    </row>
    <row r="25" spans="8:23" ht="21.75" customHeight="1">
      <c r="H25" s="615"/>
      <c r="I25" s="616" t="str">
        <f>IAB!B9</f>
        <v>欧州他</v>
      </c>
      <c r="J25" s="1215"/>
      <c r="K25" s="1002"/>
      <c r="L25" s="1002"/>
      <c r="M25" s="1003"/>
      <c r="N25" s="1696" t="s">
        <v>114</v>
      </c>
      <c r="O25" s="1696" t="s">
        <v>114</v>
      </c>
      <c r="P25" s="1696" t="s">
        <v>114</v>
      </c>
      <c r="Q25" s="775" t="s">
        <v>202</v>
      </c>
      <c r="R25" s="776" t="s">
        <v>202</v>
      </c>
      <c r="S25" s="776" t="s">
        <v>202</v>
      </c>
      <c r="T25" s="777" t="s">
        <v>202</v>
      </c>
      <c r="U25" s="775" t="s">
        <v>202</v>
      </c>
      <c r="V25" s="775" t="s">
        <v>202</v>
      </c>
      <c r="W25" s="778" t="s">
        <v>202</v>
      </c>
    </row>
    <row r="26" spans="8:23" ht="21.75" customHeight="1">
      <c r="H26" s="623"/>
      <c r="I26" s="616" t="str">
        <f>IAB!B10</f>
        <v>アジア</v>
      </c>
      <c r="J26" s="1215"/>
      <c r="K26" s="1002"/>
      <c r="L26" s="1002"/>
      <c r="M26" s="1003"/>
      <c r="N26" s="1696" t="s">
        <v>114</v>
      </c>
      <c r="O26" s="1696" t="s">
        <v>114</v>
      </c>
      <c r="P26" s="1696" t="s">
        <v>114</v>
      </c>
      <c r="Q26" s="775" t="s">
        <v>202</v>
      </c>
      <c r="R26" s="776" t="s">
        <v>202</v>
      </c>
      <c r="S26" s="776" t="s">
        <v>202</v>
      </c>
      <c r="T26" s="777" t="s">
        <v>202</v>
      </c>
      <c r="U26" s="775" t="s">
        <v>202</v>
      </c>
      <c r="V26" s="775" t="s">
        <v>202</v>
      </c>
      <c r="W26" s="778" t="s">
        <v>202</v>
      </c>
    </row>
    <row r="27" spans="8:23" ht="21.75" customHeight="1">
      <c r="H27" s="615"/>
      <c r="I27" s="616" t="str">
        <f>IAB!B11</f>
        <v>中華圏</v>
      </c>
      <c r="J27" s="1215"/>
      <c r="K27" s="1002"/>
      <c r="L27" s="1002"/>
      <c r="M27" s="1003"/>
      <c r="N27" s="1696" t="s">
        <v>114</v>
      </c>
      <c r="O27" s="1696" t="s">
        <v>114</v>
      </c>
      <c r="P27" s="1696" t="s">
        <v>114</v>
      </c>
      <c r="Q27" s="775" t="s">
        <v>202</v>
      </c>
      <c r="R27" s="776" t="s">
        <v>202</v>
      </c>
      <c r="S27" s="776" t="s">
        <v>202</v>
      </c>
      <c r="T27" s="777" t="s">
        <v>202</v>
      </c>
      <c r="U27" s="775" t="s">
        <v>202</v>
      </c>
      <c r="V27" s="775" t="s">
        <v>202</v>
      </c>
      <c r="W27" s="778" t="s">
        <v>202</v>
      </c>
    </row>
    <row r="28" spans="8:23" ht="21.75" customHeight="1" thickBot="1">
      <c r="H28" s="624"/>
      <c r="I28" s="625" t="str">
        <f>IAB!B12</f>
        <v>直接輸出</v>
      </c>
      <c r="J28" s="981"/>
      <c r="K28" s="1209"/>
      <c r="L28" s="1209"/>
      <c r="M28" s="980"/>
      <c r="N28" s="1730" t="s">
        <v>114</v>
      </c>
      <c r="O28" s="1730" t="s">
        <v>114</v>
      </c>
      <c r="P28" s="1730" t="s">
        <v>114</v>
      </c>
      <c r="Q28" s="1192" t="s">
        <v>132</v>
      </c>
      <c r="R28" s="665">
        <f>+K12/R12</f>
        <v>0.6503142428295694</v>
      </c>
      <c r="S28" s="801" t="s">
        <v>132</v>
      </c>
      <c r="T28" s="666">
        <f>+M12/T12</f>
        <v>0.10838288477366206</v>
      </c>
      <c r="U28" s="664">
        <f>+N12/U12</f>
        <v>0.74790178178836</v>
      </c>
      <c r="V28" s="664">
        <f t="shared" si="1"/>
        <v>2.0874951721381025</v>
      </c>
      <c r="W28" s="667">
        <f t="shared" si="1"/>
        <v>1.497657429787234</v>
      </c>
    </row>
    <row r="29" spans="8:23" ht="21.75" customHeight="1" thickBot="1" thickTop="1">
      <c r="H29" s="34" t="s">
        <v>13</v>
      </c>
      <c r="I29" s="35"/>
      <c r="J29" s="1336">
        <v>0.922</v>
      </c>
      <c r="K29" s="269"/>
      <c r="L29" s="269"/>
      <c r="M29" s="270"/>
      <c r="N29" s="1700" t="s">
        <v>114</v>
      </c>
      <c r="O29" s="1700" t="s">
        <v>114</v>
      </c>
      <c r="P29" s="1700" t="s">
        <v>114</v>
      </c>
      <c r="Q29" s="529">
        <f>+J13/Q13</f>
        <v>1.0902740098327888</v>
      </c>
      <c r="R29" s="518">
        <f>+K13/R13</f>
        <v>1.0821987598959173</v>
      </c>
      <c r="S29" s="518">
        <f>+L13/S13</f>
        <v>1.0010918715790442</v>
      </c>
      <c r="T29" s="559">
        <f>+M13/T13</f>
        <v>1.1637365763132606</v>
      </c>
      <c r="U29" s="529">
        <f>+N13/U13</f>
        <v>1.085315601078571</v>
      </c>
      <c r="V29" s="529">
        <f t="shared" si="1"/>
        <v>1.109921613879655</v>
      </c>
      <c r="W29" s="530">
        <f t="shared" si="1"/>
        <v>1.1011561693485798</v>
      </c>
    </row>
    <row r="30" spans="8:23" ht="15" customHeight="1" thickBot="1">
      <c r="H30" s="36"/>
      <c r="I30" s="36"/>
      <c r="J30" s="69"/>
      <c r="K30" s="69"/>
      <c r="L30" s="69"/>
      <c r="M30" s="69"/>
      <c r="N30" s="1710"/>
      <c r="O30" s="1710"/>
      <c r="P30" s="1710"/>
      <c r="Q30" s="8"/>
      <c r="R30" s="271"/>
      <c r="S30" s="271"/>
      <c r="T30" s="271"/>
      <c r="U30" s="8"/>
      <c r="V30" s="8"/>
      <c r="W30" s="8"/>
    </row>
    <row r="31" spans="8:23" ht="21.75" customHeight="1" thickBot="1">
      <c r="H31" s="1879" t="s">
        <v>14</v>
      </c>
      <c r="I31" s="1905"/>
      <c r="J31" s="184" t="s">
        <v>77</v>
      </c>
      <c r="K31" s="167" t="s">
        <v>78</v>
      </c>
      <c r="L31" s="185" t="s">
        <v>79</v>
      </c>
      <c r="M31" s="141" t="s">
        <v>80</v>
      </c>
      <c r="N31" s="140" t="s">
        <v>216</v>
      </c>
      <c r="O31" s="140" t="s">
        <v>217</v>
      </c>
      <c r="P31" s="141" t="s">
        <v>218</v>
      </c>
      <c r="Q31" s="190" t="str">
        <f>'全社連結PL'!Q51</f>
        <v>第1A</v>
      </c>
      <c r="R31" s="187" t="str">
        <f>'全社連結PL'!R51</f>
        <v>第2A</v>
      </c>
      <c r="S31" s="188" t="str">
        <f>'全社連結PL'!S51</f>
        <v>第3A</v>
      </c>
      <c r="T31" s="85" t="str">
        <f>'全社連結PL'!T51</f>
        <v>第4A</v>
      </c>
      <c r="U31" s="7" t="str">
        <f>'全社連結PL'!U51</f>
        <v>上期A</v>
      </c>
      <c r="V31" s="7" t="str">
        <f>'全社連結PL'!V51</f>
        <v>下期A</v>
      </c>
      <c r="W31" s="7" t="str">
        <f>'全社連結PL'!W51</f>
        <v>通期A</v>
      </c>
    </row>
    <row r="32" spans="8:23" ht="21.75" customHeight="1" thickBot="1" thickTop="1">
      <c r="H32" s="78" t="s">
        <v>5</v>
      </c>
      <c r="I32" s="79"/>
      <c r="J32" s="1076"/>
      <c r="K32" s="253"/>
      <c r="L32" s="253"/>
      <c r="M32" s="256"/>
      <c r="N32" s="1717" t="s">
        <v>114</v>
      </c>
      <c r="O32" s="1717" t="s">
        <v>114</v>
      </c>
      <c r="P32" s="1702" t="s">
        <v>114</v>
      </c>
      <c r="Q32" s="1193" t="s">
        <v>203</v>
      </c>
      <c r="R32" s="519" t="s">
        <v>203</v>
      </c>
      <c r="S32" s="519" t="s">
        <v>203</v>
      </c>
      <c r="T32" s="263">
        <f>+M16/T16</f>
        <v>0.7180641530669668</v>
      </c>
      <c r="U32" s="440" t="s">
        <v>203</v>
      </c>
      <c r="V32" s="82">
        <f>+O16/V16</f>
        <v>0.7466818354190368</v>
      </c>
      <c r="W32" s="105">
        <f>+P16/W16</f>
        <v>0.6228334589299171</v>
      </c>
    </row>
  </sheetData>
  <mergeCells count="19">
    <mergeCell ref="H31:I31"/>
    <mergeCell ref="H20:I20"/>
    <mergeCell ref="Q20:W20"/>
    <mergeCell ref="H21:I21"/>
    <mergeCell ref="J20:P20"/>
    <mergeCell ref="Q4:W4"/>
    <mergeCell ref="A5:B5"/>
    <mergeCell ref="A15:B15"/>
    <mergeCell ref="Q19:W19"/>
    <mergeCell ref="J19:P19"/>
    <mergeCell ref="C4:I4"/>
    <mergeCell ref="J4:P4"/>
    <mergeCell ref="Q2:W2"/>
    <mergeCell ref="A3:B3"/>
    <mergeCell ref="Q3:W3"/>
    <mergeCell ref="J2:P2"/>
    <mergeCell ref="J3:P3"/>
    <mergeCell ref="C2:I2"/>
    <mergeCell ref="C3:I3"/>
  </mergeCells>
  <printOptions/>
  <pageMargins left="0.35433070866141736" right="0.2755905511811024" top="0.67" bottom="0.1968503937007874" header="0.5118110236220472" footer="0.35433070866141736"/>
  <pageSetup horizontalDpi="600" verticalDpi="600" orientation="landscape" paperSize="9" scale="70" r:id="rId2"/>
  <headerFooter alignWithMargins="0">
    <oddFooter>&amp;C６&amp;R2011年3月期 データ集 SSB</oddFooter>
  </headerFooter>
  <drawing r:id="rId1"/>
</worksheet>
</file>

<file path=xl/worksheets/sheet7.xml><?xml version="1.0" encoding="utf-8"?>
<worksheet xmlns="http://schemas.openxmlformats.org/spreadsheetml/2006/main" xmlns:r="http://schemas.openxmlformats.org/officeDocument/2006/relationships">
  <sheetPr codeName="Sheet7"/>
  <dimension ref="A1:X32"/>
  <sheetViews>
    <sheetView zoomScale="75" zoomScaleNormal="75" workbookViewId="0" topLeftCell="A1">
      <selection activeCell="A1" sqref="A1"/>
    </sheetView>
  </sheetViews>
  <sheetFormatPr defaultColWidth="9.00390625" defaultRowHeight="13.5"/>
  <cols>
    <col min="1" max="23" width="8.625" style="30" customWidth="1"/>
    <col min="24" max="16384" width="9.00390625" style="30" customWidth="1"/>
  </cols>
  <sheetData>
    <row r="1" spans="1:23" s="28" customFormat="1" ht="21.75" customHeight="1" thickBot="1">
      <c r="A1" s="26"/>
      <c r="B1" s="26"/>
      <c r="C1" s="26"/>
      <c r="D1" s="26"/>
      <c r="E1" s="26"/>
      <c r="F1" s="26"/>
      <c r="G1" s="26"/>
      <c r="H1" s="26"/>
      <c r="I1" s="26"/>
      <c r="J1" s="26"/>
      <c r="K1" s="26"/>
      <c r="L1" s="26"/>
      <c r="M1" s="26"/>
      <c r="N1" s="26"/>
      <c r="O1" s="26"/>
      <c r="P1" s="26"/>
      <c r="Q1" s="26"/>
      <c r="R1" s="26"/>
      <c r="S1" s="26"/>
      <c r="T1" s="26"/>
      <c r="U1" s="26"/>
      <c r="V1" s="26"/>
      <c r="W1" s="27" t="s">
        <v>0</v>
      </c>
    </row>
    <row r="2" spans="1:23" ht="21.75" customHeight="1">
      <c r="A2" s="11"/>
      <c r="B2" s="29"/>
      <c r="C2" s="1871" t="str">
        <f>'全社連結PL'!C2</f>
        <v>2012年3月期　</v>
      </c>
      <c r="D2" s="1872"/>
      <c r="E2" s="1872"/>
      <c r="F2" s="1872"/>
      <c r="G2" s="1872"/>
      <c r="H2" s="1872"/>
      <c r="I2" s="1922"/>
      <c r="J2" s="1855" t="str">
        <f>'全社連結PL'!J2</f>
        <v>2011年3月期　</v>
      </c>
      <c r="K2" s="1856"/>
      <c r="L2" s="1856"/>
      <c r="M2" s="1856"/>
      <c r="N2" s="1856"/>
      <c r="O2" s="1856"/>
      <c r="P2" s="1857"/>
      <c r="Q2" s="1865" t="str">
        <f>'全社連結PL'!Q2</f>
        <v>2010年3月期</v>
      </c>
      <c r="R2" s="1866"/>
      <c r="S2" s="1866"/>
      <c r="T2" s="1866"/>
      <c r="U2" s="1866"/>
      <c r="V2" s="1866"/>
      <c r="W2" s="1867"/>
    </row>
    <row r="3" spans="1:23" ht="21.75" customHeight="1">
      <c r="A3" s="1868" t="s">
        <v>121</v>
      </c>
      <c r="B3" s="1862"/>
      <c r="C3" s="1874" t="str">
        <f>'全社連結PL'!C3</f>
        <v>計画</v>
      </c>
      <c r="D3" s="1875"/>
      <c r="E3" s="1875"/>
      <c r="F3" s="1875"/>
      <c r="G3" s="1875"/>
      <c r="H3" s="1875"/>
      <c r="I3" s="1923"/>
      <c r="J3" s="1858" t="str">
        <f>'全社連結PL'!J3</f>
        <v>実績</v>
      </c>
      <c r="K3" s="1869"/>
      <c r="L3" s="1869"/>
      <c r="M3" s="1869"/>
      <c r="N3" s="1869"/>
      <c r="O3" s="1869"/>
      <c r="P3" s="1870"/>
      <c r="Q3" s="1860" t="str">
        <f>'全社連結PL'!Q3</f>
        <v>実績</v>
      </c>
      <c r="R3" s="1861"/>
      <c r="S3" s="1861"/>
      <c r="T3" s="1861"/>
      <c r="U3" s="1861"/>
      <c r="V3" s="1861"/>
      <c r="W3" s="1859"/>
    </row>
    <row r="4" spans="1:23" ht="21.75" customHeight="1" thickBot="1">
      <c r="A4" s="31"/>
      <c r="B4" s="32"/>
      <c r="C4" s="1917" t="str">
        <f>'全社連結PL'!$C$4</f>
        <v>(2011年4月27日発表)</v>
      </c>
      <c r="D4" s="1918"/>
      <c r="E4" s="1903"/>
      <c r="F4" s="1918"/>
      <c r="G4" s="1918"/>
      <c r="H4" s="1903"/>
      <c r="I4" s="1926"/>
      <c r="J4" s="1898" t="str">
        <f>'全社連結PL'!J4</f>
        <v>(2011年4月27日発表）</v>
      </c>
      <c r="K4" s="1899"/>
      <c r="L4" s="1899"/>
      <c r="M4" s="1899"/>
      <c r="N4" s="1900"/>
      <c r="O4" s="1900"/>
      <c r="P4" s="1901"/>
      <c r="Q4" s="1924"/>
      <c r="R4" s="1886"/>
      <c r="S4" s="1887"/>
      <c r="T4" s="1886"/>
      <c r="U4" s="1886"/>
      <c r="V4" s="1887"/>
      <c r="W4" s="1888"/>
    </row>
    <row r="5" spans="1:23" ht="21.75" customHeight="1" thickBot="1">
      <c r="A5" s="1877" t="s">
        <v>10</v>
      </c>
      <c r="B5" s="1878"/>
      <c r="C5" s="1228" t="str">
        <f>'全社連結PL'!C5</f>
        <v>第1P</v>
      </c>
      <c r="D5" s="118" t="str">
        <f>'全社連結PL'!D5</f>
        <v>第2P</v>
      </c>
      <c r="E5" s="119" t="str">
        <f>'全社連結PL'!E5</f>
        <v>第3P</v>
      </c>
      <c r="F5" s="58" t="str">
        <f>'全社連結PL'!F5</f>
        <v>第4P</v>
      </c>
      <c r="G5" s="9" t="str">
        <f>'全社連結PL'!G5</f>
        <v>上期P</v>
      </c>
      <c r="H5" s="59" t="str">
        <f>'全社連結PL'!H5</f>
        <v>下期P</v>
      </c>
      <c r="I5" s="59" t="str">
        <f>'全社連結PL'!I5</f>
        <v>通期P</v>
      </c>
      <c r="J5" s="1232" t="str">
        <f>'全社連結PL'!J5</f>
        <v>第1A</v>
      </c>
      <c r="K5" s="139" t="str">
        <f>'全社連結PL'!K5</f>
        <v>第2A</v>
      </c>
      <c r="L5" s="137" t="str">
        <f>'全社連結PL'!L5</f>
        <v>第3A</v>
      </c>
      <c r="M5" s="139" t="str">
        <f>'全社連結PL'!M5</f>
        <v>第4A</v>
      </c>
      <c r="N5" s="140" t="str">
        <f>'全社連結PL'!N5</f>
        <v>上期A</v>
      </c>
      <c r="O5" s="140" t="str">
        <f>'全社連結PL'!O5</f>
        <v>下期A</v>
      </c>
      <c r="P5" s="141" t="str">
        <f>'全社連結PL'!P5</f>
        <v>通期A</v>
      </c>
      <c r="Q5" s="93" t="s">
        <v>36</v>
      </c>
      <c r="R5" s="2" t="s">
        <v>55</v>
      </c>
      <c r="S5" s="80" t="s">
        <v>38</v>
      </c>
      <c r="T5" s="6" t="s">
        <v>39</v>
      </c>
      <c r="U5" s="7" t="s">
        <v>37</v>
      </c>
      <c r="V5" s="7" t="s">
        <v>40</v>
      </c>
      <c r="W5" s="7" t="s">
        <v>41</v>
      </c>
    </row>
    <row r="6" spans="1:23" ht="21.75" customHeight="1" thickBot="1" thickTop="1">
      <c r="A6" s="613" t="s">
        <v>11</v>
      </c>
      <c r="B6" s="614"/>
      <c r="C6" s="527">
        <v>50</v>
      </c>
      <c r="D6" s="1059"/>
      <c r="E6" s="371"/>
      <c r="F6" s="1060"/>
      <c r="G6" s="1718" t="s">
        <v>114</v>
      </c>
      <c r="H6" s="1718" t="s">
        <v>114</v>
      </c>
      <c r="I6" s="1719" t="s">
        <v>114</v>
      </c>
      <c r="J6" s="1184">
        <v>61.99761329999999</v>
      </c>
      <c r="K6" s="1299">
        <v>65.30135991000002</v>
      </c>
      <c r="L6" s="1300">
        <v>78.19812543</v>
      </c>
      <c r="M6" s="1301">
        <v>63.68189392</v>
      </c>
      <c r="N6" s="1302">
        <v>127.29897321</v>
      </c>
      <c r="O6" s="1302">
        <v>141.88001935</v>
      </c>
      <c r="P6" s="1303">
        <v>269.17899256</v>
      </c>
      <c r="Q6" s="385">
        <v>67.91873327</v>
      </c>
      <c r="R6" s="386">
        <v>77.03063855999999</v>
      </c>
      <c r="S6" s="387">
        <v>79.32062817000002</v>
      </c>
      <c r="T6" s="388">
        <v>71.57</v>
      </c>
      <c r="U6" s="389">
        <v>144.94937183</v>
      </c>
      <c r="V6" s="389">
        <v>150.89062817</v>
      </c>
      <c r="W6" s="390">
        <v>295.84</v>
      </c>
    </row>
    <row r="7" spans="1:23" ht="21.75" customHeight="1">
      <c r="A7" s="142" t="s">
        <v>12</v>
      </c>
      <c r="B7" s="640"/>
      <c r="C7" s="753">
        <v>85</v>
      </c>
      <c r="D7" s="1061"/>
      <c r="E7" s="754"/>
      <c r="F7" s="1062"/>
      <c r="G7" s="1720" t="s">
        <v>114</v>
      </c>
      <c r="H7" s="1720" t="s">
        <v>114</v>
      </c>
      <c r="I7" s="1721" t="s">
        <v>114</v>
      </c>
      <c r="J7" s="1185">
        <v>86.41</v>
      </c>
      <c r="K7" s="1304">
        <v>77.54137187</v>
      </c>
      <c r="L7" s="1305">
        <v>89.64304485000001</v>
      </c>
      <c r="M7" s="1306">
        <v>83.51806621999997</v>
      </c>
      <c r="N7" s="1307">
        <v>163.95137187</v>
      </c>
      <c r="O7" s="1307">
        <v>173.16111106999998</v>
      </c>
      <c r="P7" s="1308">
        <v>337.11248293999995</v>
      </c>
      <c r="Q7" s="755">
        <v>74.530936607</v>
      </c>
      <c r="R7" s="756">
        <v>77.62108785159998</v>
      </c>
      <c r="S7" s="757">
        <v>96.17797554140002</v>
      </c>
      <c r="T7" s="758">
        <v>89.42</v>
      </c>
      <c r="U7" s="760">
        <v>152.15202445859998</v>
      </c>
      <c r="V7" s="760">
        <v>185.59797554140002</v>
      </c>
      <c r="W7" s="761">
        <v>337.75</v>
      </c>
    </row>
    <row r="8" spans="1:23" ht="21.75" customHeight="1">
      <c r="A8" s="632"/>
      <c r="B8" s="633" t="str">
        <f>IAB!B8</f>
        <v>米州</v>
      </c>
      <c r="C8" s="1212"/>
      <c r="D8" s="1063"/>
      <c r="E8" s="745"/>
      <c r="F8" s="1064"/>
      <c r="G8" s="1722" t="s">
        <v>114</v>
      </c>
      <c r="H8" s="1722" t="s">
        <v>114</v>
      </c>
      <c r="I8" s="1723" t="s">
        <v>114</v>
      </c>
      <c r="J8" s="1309">
        <v>25.97</v>
      </c>
      <c r="K8" s="1310">
        <v>24.56</v>
      </c>
      <c r="L8" s="1311">
        <v>25.52</v>
      </c>
      <c r="M8" s="1312">
        <v>25.76</v>
      </c>
      <c r="N8" s="1313">
        <v>50.53</v>
      </c>
      <c r="O8" s="1313">
        <v>51.28</v>
      </c>
      <c r="P8" s="1314">
        <v>101.81</v>
      </c>
      <c r="Q8" s="746">
        <v>25.0086912016</v>
      </c>
      <c r="R8" s="747">
        <v>25.599218866399994</v>
      </c>
      <c r="S8" s="748">
        <v>27.92208993200001</v>
      </c>
      <c r="T8" s="749">
        <v>29</v>
      </c>
      <c r="U8" s="751">
        <v>50.607910067999995</v>
      </c>
      <c r="V8" s="751">
        <v>56.922089932000006</v>
      </c>
      <c r="W8" s="752">
        <v>107.53</v>
      </c>
    </row>
    <row r="9" spans="1:23" ht="21.75" customHeight="1">
      <c r="A9" s="615"/>
      <c r="B9" s="616" t="str">
        <f>IAB!B9</f>
        <v>欧州他</v>
      </c>
      <c r="C9" s="1213"/>
      <c r="D9" s="1065"/>
      <c r="E9" s="729"/>
      <c r="F9" s="1066"/>
      <c r="G9" s="1724" t="s">
        <v>114</v>
      </c>
      <c r="H9" s="1724" t="s">
        <v>114</v>
      </c>
      <c r="I9" s="1725" t="s">
        <v>114</v>
      </c>
      <c r="J9" s="1315">
        <v>30.41</v>
      </c>
      <c r="K9" s="1316">
        <v>25.4</v>
      </c>
      <c r="L9" s="1317">
        <v>35.18</v>
      </c>
      <c r="M9" s="1318">
        <v>31.47</v>
      </c>
      <c r="N9" s="1319">
        <v>55.81</v>
      </c>
      <c r="O9" s="1319">
        <v>66.65</v>
      </c>
      <c r="P9" s="1320">
        <v>122.46</v>
      </c>
      <c r="Q9" s="730">
        <v>25.172854728</v>
      </c>
      <c r="R9" s="731">
        <v>27.020900182999995</v>
      </c>
      <c r="S9" s="732">
        <v>38.556245089</v>
      </c>
      <c r="T9" s="733">
        <v>35.99</v>
      </c>
      <c r="U9" s="735">
        <v>52.193754911</v>
      </c>
      <c r="V9" s="735">
        <v>74.54624508900001</v>
      </c>
      <c r="W9" s="736">
        <v>126.74</v>
      </c>
    </row>
    <row r="10" spans="1:23" ht="21.75" customHeight="1">
      <c r="A10" s="623"/>
      <c r="B10" s="616" t="str">
        <f>IAB!B10</f>
        <v>アジア</v>
      </c>
      <c r="C10" s="1213"/>
      <c r="D10" s="1065"/>
      <c r="E10" s="729"/>
      <c r="F10" s="1066"/>
      <c r="G10" s="1724" t="s">
        <v>114</v>
      </c>
      <c r="H10" s="1724" t="s">
        <v>114</v>
      </c>
      <c r="I10" s="1725" t="s">
        <v>114</v>
      </c>
      <c r="J10" s="1315">
        <v>5.93</v>
      </c>
      <c r="K10" s="1316">
        <v>5.4</v>
      </c>
      <c r="L10" s="1317">
        <v>6.64</v>
      </c>
      <c r="M10" s="1318">
        <v>7</v>
      </c>
      <c r="N10" s="1319">
        <v>11.33</v>
      </c>
      <c r="O10" s="1319">
        <v>13.64</v>
      </c>
      <c r="P10" s="1320">
        <v>24.97</v>
      </c>
      <c r="Q10" s="730">
        <v>5.473957845399999</v>
      </c>
      <c r="R10" s="731">
        <v>5.565427040599999</v>
      </c>
      <c r="S10" s="732">
        <v>6.170615114000002</v>
      </c>
      <c r="T10" s="733">
        <v>5.64</v>
      </c>
      <c r="U10" s="735">
        <v>11.039384885999999</v>
      </c>
      <c r="V10" s="735">
        <v>11.810615114000003</v>
      </c>
      <c r="W10" s="736">
        <v>22.85</v>
      </c>
    </row>
    <row r="11" spans="1:23" ht="21.75" customHeight="1">
      <c r="A11" s="615"/>
      <c r="B11" s="616" t="str">
        <f>IAB!B11</f>
        <v>中華圏</v>
      </c>
      <c r="C11" s="1213"/>
      <c r="D11" s="1065"/>
      <c r="E11" s="729"/>
      <c r="F11" s="1066"/>
      <c r="G11" s="1724" t="s">
        <v>114</v>
      </c>
      <c r="H11" s="1724" t="s">
        <v>114</v>
      </c>
      <c r="I11" s="1725" t="s">
        <v>114</v>
      </c>
      <c r="J11" s="1315">
        <v>22.12</v>
      </c>
      <c r="K11" s="1316">
        <v>20.29</v>
      </c>
      <c r="L11" s="1317">
        <v>20.16</v>
      </c>
      <c r="M11" s="1318">
        <v>17.2</v>
      </c>
      <c r="N11" s="1319">
        <v>42.41</v>
      </c>
      <c r="O11" s="1319">
        <v>37.36</v>
      </c>
      <c r="P11" s="1320">
        <v>79.77</v>
      </c>
      <c r="Q11" s="730">
        <v>17.853537231999997</v>
      </c>
      <c r="R11" s="731">
        <v>17.8472144716</v>
      </c>
      <c r="S11" s="732">
        <v>21.1392482964</v>
      </c>
      <c r="T11" s="733">
        <v>17.02</v>
      </c>
      <c r="U11" s="735">
        <v>35.7007517036</v>
      </c>
      <c r="V11" s="735">
        <v>38.1592482964</v>
      </c>
      <c r="W11" s="736">
        <v>73.86</v>
      </c>
    </row>
    <row r="12" spans="1:23" ht="21.75" customHeight="1" thickBot="1">
      <c r="A12" s="624"/>
      <c r="B12" s="625" t="str">
        <f>IAB!B12</f>
        <v>直接輸出</v>
      </c>
      <c r="C12" s="1214"/>
      <c r="D12" s="1067"/>
      <c r="E12" s="737"/>
      <c r="F12" s="1068"/>
      <c r="G12" s="1726" t="s">
        <v>114</v>
      </c>
      <c r="H12" s="1726" t="s">
        <v>114</v>
      </c>
      <c r="I12" s="1727" t="s">
        <v>114</v>
      </c>
      <c r="J12" s="1321">
        <v>1.98</v>
      </c>
      <c r="K12" s="1322">
        <v>1.8913718700000004</v>
      </c>
      <c r="L12" s="1323">
        <v>2.143044849999999</v>
      </c>
      <c r="M12" s="1324">
        <v>2.0880662200000004</v>
      </c>
      <c r="N12" s="1325">
        <v>3.8713718700000004</v>
      </c>
      <c r="O12" s="1325">
        <v>4.23111107</v>
      </c>
      <c r="P12" s="1326">
        <v>8.10248294</v>
      </c>
      <c r="Q12" s="738">
        <v>1.0218956</v>
      </c>
      <c r="R12" s="739">
        <v>1.58832729</v>
      </c>
      <c r="S12" s="740">
        <v>2.38977711</v>
      </c>
      <c r="T12" s="741">
        <v>1.77</v>
      </c>
      <c r="U12" s="743">
        <v>2.61022289</v>
      </c>
      <c r="V12" s="743">
        <v>4.15977711</v>
      </c>
      <c r="W12" s="744">
        <v>6.77</v>
      </c>
    </row>
    <row r="13" spans="1:23" ht="21.75" customHeight="1" thickBot="1" thickTop="1">
      <c r="A13" s="34" t="s">
        <v>13</v>
      </c>
      <c r="B13" s="35"/>
      <c r="C13" s="528">
        <v>135</v>
      </c>
      <c r="D13" s="1077"/>
      <c r="E13" s="391"/>
      <c r="F13" s="1078"/>
      <c r="G13" s="1731" t="s">
        <v>114</v>
      </c>
      <c r="H13" s="1731" t="s">
        <v>114</v>
      </c>
      <c r="I13" s="1732" t="s">
        <v>114</v>
      </c>
      <c r="J13" s="1186">
        <v>148.40761329999998</v>
      </c>
      <c r="K13" s="1327">
        <v>142.84273178</v>
      </c>
      <c r="L13" s="1328">
        <v>167.84117028</v>
      </c>
      <c r="M13" s="1329">
        <v>147.1999601399999</v>
      </c>
      <c r="N13" s="1330">
        <v>291.25034508</v>
      </c>
      <c r="O13" s="1330">
        <v>315.0411304199999</v>
      </c>
      <c r="P13" s="1331">
        <v>606.2914754999999</v>
      </c>
      <c r="Q13" s="392">
        <v>142.449669877</v>
      </c>
      <c r="R13" s="393">
        <v>154.65172641159995</v>
      </c>
      <c r="S13" s="394">
        <v>175.49860371140002</v>
      </c>
      <c r="T13" s="395">
        <v>160.99</v>
      </c>
      <c r="U13" s="396">
        <v>297.1013962885999</v>
      </c>
      <c r="V13" s="396">
        <v>336.48860371140006</v>
      </c>
      <c r="W13" s="397">
        <v>633.59</v>
      </c>
    </row>
    <row r="14" spans="1:23" ht="15" customHeight="1" thickBot="1">
      <c r="A14" s="73"/>
      <c r="B14" s="73"/>
      <c r="C14" s="183"/>
      <c r="D14" s="183"/>
      <c r="E14" s="183"/>
      <c r="F14" s="183"/>
      <c r="G14" s="183"/>
      <c r="H14" s="183"/>
      <c r="I14" s="183"/>
      <c r="J14" s="169"/>
      <c r="K14" s="169"/>
      <c r="L14" s="169"/>
      <c r="M14" s="169"/>
      <c r="N14" s="169"/>
      <c r="O14" s="169"/>
      <c r="P14" s="169"/>
      <c r="Q14" s="169"/>
      <c r="R14" s="36"/>
      <c r="S14" s="36"/>
      <c r="T14" s="36"/>
      <c r="U14" s="36"/>
      <c r="V14" s="36"/>
      <c r="W14" s="36"/>
    </row>
    <row r="15" spans="1:23" ht="21.75" customHeight="1" thickBot="1">
      <c r="A15" s="1879" t="s">
        <v>14</v>
      </c>
      <c r="B15" s="1880"/>
      <c r="C15" s="62" t="str">
        <f>'全社連結PL'!C5</f>
        <v>第1P</v>
      </c>
      <c r="D15" s="186" t="str">
        <f>'全社連結PL'!D5</f>
        <v>第2P</v>
      </c>
      <c r="E15" s="1278" t="str">
        <f>'全社連結PL'!E5</f>
        <v>第3P</v>
      </c>
      <c r="F15" s="59" t="str">
        <f>'全社連結PL'!F5</f>
        <v>第4P</v>
      </c>
      <c r="G15" s="9" t="s">
        <v>213</v>
      </c>
      <c r="H15" s="9" t="s">
        <v>214</v>
      </c>
      <c r="I15" s="59" t="s">
        <v>215</v>
      </c>
      <c r="J15" s="184" t="str">
        <f>'全社連結PL'!J5</f>
        <v>第1A</v>
      </c>
      <c r="K15" s="167" t="str">
        <f>'全社連結PL'!K5</f>
        <v>第2A</v>
      </c>
      <c r="L15" s="185" t="str">
        <f>'全社連結PL'!L5</f>
        <v>第3A</v>
      </c>
      <c r="M15" s="141" t="str">
        <f>'全社連結PL'!M5</f>
        <v>第4A</v>
      </c>
      <c r="N15" s="140" t="str">
        <f>'全社連結PL'!N5</f>
        <v>上期A</v>
      </c>
      <c r="O15" s="140" t="str">
        <f>'全社連結PL'!O5</f>
        <v>下期A</v>
      </c>
      <c r="P15" s="141" t="str">
        <f>'全社連結PL'!P5</f>
        <v>通期A</v>
      </c>
      <c r="Q15" s="190" t="s">
        <v>36</v>
      </c>
      <c r="R15" s="187" t="s">
        <v>55</v>
      </c>
      <c r="S15" s="188" t="s">
        <v>38</v>
      </c>
      <c r="T15" s="189" t="s">
        <v>39</v>
      </c>
      <c r="U15" s="7" t="s">
        <v>37</v>
      </c>
      <c r="V15" s="7" t="s">
        <v>40</v>
      </c>
      <c r="W15" s="7" t="s">
        <v>41</v>
      </c>
    </row>
    <row r="16" spans="1:23" ht="21.75" customHeight="1" thickTop="1">
      <c r="A16" s="38" t="s">
        <v>5</v>
      </c>
      <c r="B16" s="90"/>
      <c r="C16" s="1051"/>
      <c r="D16" s="371"/>
      <c r="E16" s="371"/>
      <c r="F16" s="372"/>
      <c r="G16" s="1689" t="s">
        <v>114</v>
      </c>
      <c r="H16" s="1689" t="s">
        <v>114</v>
      </c>
      <c r="I16" s="1689" t="s">
        <v>114</v>
      </c>
      <c r="J16" s="1266">
        <v>13.57</v>
      </c>
      <c r="K16" s="1267">
        <v>9.44</v>
      </c>
      <c r="L16" s="1267">
        <v>15.69</v>
      </c>
      <c r="M16" s="1268">
        <v>2.08</v>
      </c>
      <c r="N16" s="1269">
        <v>23.01</v>
      </c>
      <c r="O16" s="1269">
        <v>17.77</v>
      </c>
      <c r="P16" s="1269">
        <v>40.78</v>
      </c>
      <c r="Q16" s="373">
        <v>16.46</v>
      </c>
      <c r="R16" s="374">
        <v>24.26</v>
      </c>
      <c r="S16" s="374">
        <v>22.19</v>
      </c>
      <c r="T16" s="375">
        <v>7.64</v>
      </c>
      <c r="U16" s="376">
        <v>40.72</v>
      </c>
      <c r="V16" s="376">
        <v>29.83</v>
      </c>
      <c r="W16" s="690">
        <v>70.55</v>
      </c>
    </row>
    <row r="17" spans="1:23" ht="21.75" customHeight="1" thickBot="1">
      <c r="A17" s="91" t="s">
        <v>29</v>
      </c>
      <c r="B17" s="92"/>
      <c r="C17" s="1079"/>
      <c r="D17" s="170"/>
      <c r="E17" s="170"/>
      <c r="F17" s="205"/>
      <c r="G17" s="1690" t="s">
        <v>114</v>
      </c>
      <c r="H17" s="1690" t="s">
        <v>114</v>
      </c>
      <c r="I17" s="1690" t="s">
        <v>114</v>
      </c>
      <c r="J17" s="1337">
        <f aca="true" t="shared" si="0" ref="J17:P17">J16/J13</f>
        <v>0.09143735754693928</v>
      </c>
      <c r="K17" s="1338">
        <f t="shared" si="0"/>
        <v>0.06608666666035949</v>
      </c>
      <c r="L17" s="1338">
        <f t="shared" si="0"/>
        <v>0.09348123570531147</v>
      </c>
      <c r="M17" s="1339">
        <f t="shared" si="0"/>
        <v>0.014130438608962532</v>
      </c>
      <c r="N17" s="1340">
        <f t="shared" si="0"/>
        <v>0.07900419823942069</v>
      </c>
      <c r="O17" s="1340">
        <f t="shared" si="0"/>
        <v>0.0564053334125286</v>
      </c>
      <c r="P17" s="1340">
        <f t="shared" si="0"/>
        <v>0.0672613778156279</v>
      </c>
      <c r="Q17" s="202">
        <v>0.11554958333152053</v>
      </c>
      <c r="R17" s="204">
        <v>0.1568686012300496</v>
      </c>
      <c r="S17" s="204">
        <v>0.12643975240105335</v>
      </c>
      <c r="T17" s="203">
        <v>0.04745636374930119</v>
      </c>
      <c r="U17" s="201">
        <v>0.13705758541923913</v>
      </c>
      <c r="V17" s="201">
        <v>0.0886508478176712</v>
      </c>
      <c r="W17" s="762">
        <v>0.11134961094714246</v>
      </c>
    </row>
    <row r="18" spans="17:23" ht="21.75" customHeight="1" thickBot="1">
      <c r="Q18" s="63"/>
      <c r="R18" s="63"/>
      <c r="S18" s="63"/>
      <c r="T18" s="63"/>
      <c r="U18" s="63"/>
      <c r="V18" s="63"/>
      <c r="W18" s="64" t="s">
        <v>16</v>
      </c>
    </row>
    <row r="19" spans="8:23" ht="21.75" customHeight="1">
      <c r="H19" s="41"/>
      <c r="I19" s="60"/>
      <c r="J19" s="1897" t="str">
        <f>'全社連結PL'!J32</f>
        <v>2012年3月期計画 と 2011年3月期実績との比較</v>
      </c>
      <c r="K19" s="1897"/>
      <c r="L19" s="1897"/>
      <c r="M19" s="1897"/>
      <c r="N19" s="1897"/>
      <c r="O19" s="1897"/>
      <c r="P19" s="1915"/>
      <c r="Q19" s="1925" t="str">
        <f>'全社連結PL'!Q32</f>
        <v>2011年3月期実績　と　2010年3月期実績との比較</v>
      </c>
      <c r="R19" s="1925"/>
      <c r="S19" s="1925"/>
      <c r="T19" s="1925"/>
      <c r="U19" s="1925"/>
      <c r="V19" s="1925"/>
      <c r="W19" s="1911"/>
    </row>
    <row r="20" spans="8:23" ht="21.75" customHeight="1" thickBot="1">
      <c r="H20" s="1868" t="str">
        <f>A3</f>
        <v>HCB</v>
      </c>
      <c r="I20" s="1862"/>
      <c r="J20" s="1882"/>
      <c r="K20" s="1882"/>
      <c r="L20" s="1882"/>
      <c r="M20" s="1882"/>
      <c r="N20" s="1883"/>
      <c r="O20" s="1883"/>
      <c r="P20" s="1884"/>
      <c r="Q20" s="1925"/>
      <c r="R20" s="1894"/>
      <c r="S20" s="1894"/>
      <c r="T20" s="1894"/>
      <c r="U20" s="1910"/>
      <c r="V20" s="1894"/>
      <c r="W20" s="1911"/>
    </row>
    <row r="21" spans="8:23" ht="21.75" customHeight="1" thickBot="1">
      <c r="H21" s="1877" t="s">
        <v>10</v>
      </c>
      <c r="I21" s="1878"/>
      <c r="J21" s="1279" t="s">
        <v>70</v>
      </c>
      <c r="K21" s="139" t="s">
        <v>71</v>
      </c>
      <c r="L21" s="1280" t="s">
        <v>72</v>
      </c>
      <c r="M21" s="139" t="s">
        <v>73</v>
      </c>
      <c r="N21" s="140" t="s">
        <v>74</v>
      </c>
      <c r="O21" s="140" t="s">
        <v>75</v>
      </c>
      <c r="P21" s="141" t="s">
        <v>76</v>
      </c>
      <c r="Q21" s="113" t="str">
        <f>'全社連結PL'!Q34</f>
        <v>第1A</v>
      </c>
      <c r="R21" s="192" t="str">
        <f>'全社連結PL'!R34</f>
        <v>第2A</v>
      </c>
      <c r="S21" s="80" t="str">
        <f>'全社連結PL'!S34</f>
        <v>第3A</v>
      </c>
      <c r="T21" s="114" t="str">
        <f>'全社連結PL'!T34</f>
        <v>第4A</v>
      </c>
      <c r="U21" s="7" t="str">
        <f>'全社連結PL'!U34</f>
        <v>上期A</v>
      </c>
      <c r="V21" s="7" t="str">
        <f>'全社連結PL'!V34</f>
        <v>下期A</v>
      </c>
      <c r="W21" s="7" t="str">
        <f>'全社連結PL'!W34</f>
        <v>通期A</v>
      </c>
    </row>
    <row r="22" spans="8:24" ht="21.75" customHeight="1" thickBot="1" thickTop="1">
      <c r="H22" s="613" t="s">
        <v>11</v>
      </c>
      <c r="I22" s="614"/>
      <c r="J22" s="1295">
        <f>+C6/J6</f>
        <v>0.806482658583246</v>
      </c>
      <c r="K22" s="696"/>
      <c r="L22" s="696"/>
      <c r="M22" s="697"/>
      <c r="N22" s="1691" t="s">
        <v>114</v>
      </c>
      <c r="O22" s="1691" t="s">
        <v>114</v>
      </c>
      <c r="P22" s="1691" t="s">
        <v>114</v>
      </c>
      <c r="Q22" s="763">
        <f>+J6/Q6</f>
        <v>0.9128205182145911</v>
      </c>
      <c r="R22" s="698">
        <f>+K6/R6</f>
        <v>0.8477322936786522</v>
      </c>
      <c r="S22" s="698">
        <f>+L6/S6</f>
        <v>0.9858485394543993</v>
      </c>
      <c r="T22" s="699">
        <f>+M6/T6</f>
        <v>0.8897847410926367</v>
      </c>
      <c r="U22" s="453">
        <f>+N6/U6</f>
        <v>0.8782305959856053</v>
      </c>
      <c r="V22" s="453">
        <f aca="true" t="shared" si="1" ref="V22:W29">+O6/V6</f>
        <v>0.9402838404924111</v>
      </c>
      <c r="W22" s="700">
        <f t="shared" si="1"/>
        <v>0.909880315575987</v>
      </c>
      <c r="X22" s="46"/>
    </row>
    <row r="23" spans="8:23" ht="21.75" customHeight="1">
      <c r="H23" s="142" t="s">
        <v>12</v>
      </c>
      <c r="I23" s="640"/>
      <c r="J23" s="1296">
        <f>+C7/J7</f>
        <v>0.9836824441615554</v>
      </c>
      <c r="K23" s="722"/>
      <c r="L23" s="722"/>
      <c r="M23" s="723"/>
      <c r="N23" s="1675" t="s">
        <v>114</v>
      </c>
      <c r="O23" s="1675" t="s">
        <v>114</v>
      </c>
      <c r="P23" s="1675" t="s">
        <v>114</v>
      </c>
      <c r="Q23" s="767">
        <f aca="true" t="shared" si="2" ref="Q23:U29">+J7/Q7</f>
        <v>1.159384329968078</v>
      </c>
      <c r="R23" s="725">
        <f t="shared" si="2"/>
        <v>0.998973011280744</v>
      </c>
      <c r="S23" s="725">
        <f t="shared" si="2"/>
        <v>0.9320537716185653</v>
      </c>
      <c r="T23" s="726">
        <f t="shared" si="2"/>
        <v>0.933997609259673</v>
      </c>
      <c r="U23" s="727">
        <f t="shared" si="2"/>
        <v>1.077549723399248</v>
      </c>
      <c r="V23" s="727">
        <f t="shared" si="1"/>
        <v>0.9329903010249924</v>
      </c>
      <c r="W23" s="728">
        <f t="shared" si="1"/>
        <v>0.9981124587416726</v>
      </c>
    </row>
    <row r="24" spans="8:23" ht="21.75" customHeight="1">
      <c r="H24" s="632"/>
      <c r="I24" s="633" t="str">
        <f>IAB!B8</f>
        <v>米州</v>
      </c>
      <c r="J24" s="1210"/>
      <c r="K24" s="715"/>
      <c r="L24" s="715"/>
      <c r="M24" s="716"/>
      <c r="N24" s="1694" t="s">
        <v>114</v>
      </c>
      <c r="O24" s="1694" t="s">
        <v>114</v>
      </c>
      <c r="P24" s="1694" t="s">
        <v>114</v>
      </c>
      <c r="Q24" s="766">
        <f t="shared" si="2"/>
        <v>1.0384389886959977</v>
      </c>
      <c r="R24" s="718">
        <f t="shared" si="2"/>
        <v>0.9594042743326042</v>
      </c>
      <c r="S24" s="718">
        <f t="shared" si="2"/>
        <v>0.9139716999031973</v>
      </c>
      <c r="T24" s="719">
        <f t="shared" si="2"/>
        <v>0.8882758620689656</v>
      </c>
      <c r="U24" s="720">
        <f t="shared" si="2"/>
        <v>0.9984605159965051</v>
      </c>
      <c r="V24" s="720">
        <f t="shared" si="1"/>
        <v>0.9008804852608164</v>
      </c>
      <c r="W24" s="721">
        <f t="shared" si="1"/>
        <v>0.9468055426392634</v>
      </c>
    </row>
    <row r="25" spans="8:23" ht="21.75" customHeight="1">
      <c r="H25" s="615"/>
      <c r="I25" s="616" t="str">
        <f>IAB!B9</f>
        <v>欧州他</v>
      </c>
      <c r="J25" s="1211"/>
      <c r="K25" s="701"/>
      <c r="L25" s="701"/>
      <c r="M25" s="702"/>
      <c r="N25" s="1696" t="s">
        <v>114</v>
      </c>
      <c r="O25" s="1696" t="s">
        <v>114</v>
      </c>
      <c r="P25" s="1696" t="s">
        <v>114</v>
      </c>
      <c r="Q25" s="764">
        <f t="shared" si="2"/>
        <v>1.2080473322787135</v>
      </c>
      <c r="R25" s="704">
        <f t="shared" si="2"/>
        <v>0.9400130946037182</v>
      </c>
      <c r="S25" s="704">
        <f t="shared" si="2"/>
        <v>0.9124332496277435</v>
      </c>
      <c r="T25" s="705">
        <f t="shared" si="2"/>
        <v>0.874409558210614</v>
      </c>
      <c r="U25" s="706">
        <f t="shared" si="2"/>
        <v>1.0692850149441513</v>
      </c>
      <c r="V25" s="706">
        <f t="shared" si="1"/>
        <v>0.8940758843108361</v>
      </c>
      <c r="W25" s="707">
        <f t="shared" si="1"/>
        <v>0.9662300773236547</v>
      </c>
    </row>
    <row r="26" spans="8:23" ht="21.75" customHeight="1">
      <c r="H26" s="623"/>
      <c r="I26" s="616" t="str">
        <f>IAB!B10</f>
        <v>アジア</v>
      </c>
      <c r="J26" s="1211"/>
      <c r="K26" s="701"/>
      <c r="L26" s="701"/>
      <c r="M26" s="702"/>
      <c r="N26" s="1696" t="s">
        <v>114</v>
      </c>
      <c r="O26" s="1696" t="s">
        <v>114</v>
      </c>
      <c r="P26" s="1696" t="s">
        <v>114</v>
      </c>
      <c r="Q26" s="764">
        <f t="shared" si="2"/>
        <v>1.083311228818328</v>
      </c>
      <c r="R26" s="704">
        <f t="shared" si="2"/>
        <v>0.9702759483875717</v>
      </c>
      <c r="S26" s="704">
        <f t="shared" si="2"/>
        <v>1.0760677626668125</v>
      </c>
      <c r="T26" s="705">
        <f t="shared" si="2"/>
        <v>1.2411347517730498</v>
      </c>
      <c r="U26" s="706">
        <f t="shared" si="2"/>
        <v>1.0263252995525642</v>
      </c>
      <c r="V26" s="706">
        <f t="shared" si="1"/>
        <v>1.1548932776440655</v>
      </c>
      <c r="W26" s="707">
        <f t="shared" si="1"/>
        <v>1.0927789934354484</v>
      </c>
    </row>
    <row r="27" spans="8:23" ht="21.75" customHeight="1">
      <c r="H27" s="615"/>
      <c r="I27" s="616" t="str">
        <f>IAB!B11</f>
        <v>中華圏</v>
      </c>
      <c r="J27" s="1211"/>
      <c r="K27" s="701"/>
      <c r="L27" s="701"/>
      <c r="M27" s="702"/>
      <c r="N27" s="1696" t="s">
        <v>114</v>
      </c>
      <c r="O27" s="1696" t="s">
        <v>114</v>
      </c>
      <c r="P27" s="1696" t="s">
        <v>114</v>
      </c>
      <c r="Q27" s="764">
        <f t="shared" si="2"/>
        <v>1.2389701666711155</v>
      </c>
      <c r="R27" s="704">
        <f t="shared" si="2"/>
        <v>1.1368720890471264</v>
      </c>
      <c r="S27" s="704">
        <f t="shared" si="2"/>
        <v>0.953676295265108</v>
      </c>
      <c r="T27" s="705">
        <f t="shared" si="2"/>
        <v>1.0105757931844888</v>
      </c>
      <c r="U27" s="706">
        <f t="shared" si="2"/>
        <v>1.1879301688687818</v>
      </c>
      <c r="V27" s="706">
        <f t="shared" si="1"/>
        <v>0.979054925553253</v>
      </c>
      <c r="W27" s="707">
        <f t="shared" si="1"/>
        <v>1.0800162469536962</v>
      </c>
    </row>
    <row r="28" spans="8:23" ht="21.75" customHeight="1" thickBot="1">
      <c r="H28" s="624"/>
      <c r="I28" s="625" t="str">
        <f>IAB!B12</f>
        <v>直接輸出</v>
      </c>
      <c r="J28" s="1004"/>
      <c r="K28" s="708"/>
      <c r="L28" s="708"/>
      <c r="M28" s="709"/>
      <c r="N28" s="1698" t="s">
        <v>114</v>
      </c>
      <c r="O28" s="1698" t="s">
        <v>114</v>
      </c>
      <c r="P28" s="1698" t="s">
        <v>114</v>
      </c>
      <c r="Q28" s="765">
        <f t="shared" si="2"/>
        <v>1.9375756192706968</v>
      </c>
      <c r="R28" s="711">
        <f t="shared" si="2"/>
        <v>1.1907947951961464</v>
      </c>
      <c r="S28" s="711">
        <f t="shared" si="2"/>
        <v>0.8967551162124903</v>
      </c>
      <c r="T28" s="712">
        <f t="shared" si="2"/>
        <v>1.1796984293785313</v>
      </c>
      <c r="U28" s="713">
        <f t="shared" si="2"/>
        <v>1.4831575819948464</v>
      </c>
      <c r="V28" s="713">
        <f t="shared" si="1"/>
        <v>1.0171485053438356</v>
      </c>
      <c r="W28" s="714">
        <v>1.196</v>
      </c>
    </row>
    <row r="29" spans="8:23" ht="21.75" customHeight="1" thickBot="1" thickTop="1">
      <c r="H29" s="34" t="s">
        <v>13</v>
      </c>
      <c r="I29" s="35"/>
      <c r="J29" s="1297">
        <f>+C13/J13</f>
        <v>0.9096568363181138</v>
      </c>
      <c r="K29" s="1058"/>
      <c r="L29" s="448"/>
      <c r="M29" s="449"/>
      <c r="N29" s="1700" t="s">
        <v>114</v>
      </c>
      <c r="O29" s="1700" t="s">
        <v>114</v>
      </c>
      <c r="P29" s="1700" t="s">
        <v>114</v>
      </c>
      <c r="Q29" s="457">
        <f t="shared" si="2"/>
        <v>1.0418249015820427</v>
      </c>
      <c r="R29" s="517">
        <f>+K13/R13</f>
        <v>0.9236413656309873</v>
      </c>
      <c r="S29" s="517">
        <f>+L13/S13</f>
        <v>0.956367553533404</v>
      </c>
      <c r="T29" s="561">
        <f>+M13/T13</f>
        <v>0.9143422581526796</v>
      </c>
      <c r="U29" s="450">
        <f t="shared" si="2"/>
        <v>0.9803062143709472</v>
      </c>
      <c r="V29" s="450">
        <f t="shared" si="1"/>
        <v>0.9362609221981399</v>
      </c>
      <c r="W29" s="456">
        <f t="shared" si="1"/>
        <v>0.9569145275335783</v>
      </c>
    </row>
    <row r="30" spans="8:23" ht="15" customHeight="1" thickBot="1">
      <c r="H30" s="36"/>
      <c r="I30" s="36"/>
      <c r="J30" s="69"/>
      <c r="K30" s="69"/>
      <c r="L30" s="69"/>
      <c r="M30" s="69"/>
      <c r="N30" s="1710"/>
      <c r="O30" s="1710"/>
      <c r="P30" s="1710"/>
      <c r="Q30" s="8"/>
      <c r="R30" s="8"/>
      <c r="S30" s="8"/>
      <c r="T30" s="8"/>
      <c r="U30" s="8"/>
      <c r="V30" s="8"/>
      <c r="W30" s="8"/>
    </row>
    <row r="31" spans="8:23" ht="21.75" customHeight="1" thickBot="1">
      <c r="H31" s="1879" t="s">
        <v>14</v>
      </c>
      <c r="I31" s="1905"/>
      <c r="J31" s="184" t="s">
        <v>77</v>
      </c>
      <c r="K31" s="167" t="s">
        <v>78</v>
      </c>
      <c r="L31" s="185" t="s">
        <v>79</v>
      </c>
      <c r="M31" s="141" t="s">
        <v>80</v>
      </c>
      <c r="N31" s="141" t="s">
        <v>216</v>
      </c>
      <c r="O31" s="140" t="s">
        <v>217</v>
      </c>
      <c r="P31" s="141" t="s">
        <v>218</v>
      </c>
      <c r="Q31" s="190" t="str">
        <f>'全社連結PL'!Q51</f>
        <v>第1A</v>
      </c>
      <c r="R31" s="187" t="str">
        <f>'全社連結PL'!R51</f>
        <v>第2A</v>
      </c>
      <c r="S31" s="188" t="str">
        <f>'全社連結PL'!S51</f>
        <v>第3A</v>
      </c>
      <c r="T31" s="189" t="str">
        <f>'全社連結PL'!T51</f>
        <v>第4A</v>
      </c>
      <c r="U31" s="7" t="str">
        <f>'全社連結PL'!U51</f>
        <v>上期A</v>
      </c>
      <c r="V31" s="7" t="str">
        <f>'全社連結PL'!V51</f>
        <v>下期A</v>
      </c>
      <c r="W31" s="7" t="str">
        <f>'全社連結PL'!W51</f>
        <v>通期A</v>
      </c>
    </row>
    <row r="32" spans="8:23" ht="21.75" customHeight="1" thickBot="1" thickTop="1">
      <c r="H32" s="78" t="s">
        <v>5</v>
      </c>
      <c r="I32" s="79"/>
      <c r="J32" s="1080"/>
      <c r="K32" s="448"/>
      <c r="L32" s="448"/>
      <c r="M32" s="458"/>
      <c r="N32" s="1713" t="s">
        <v>114</v>
      </c>
      <c r="O32" s="1712" t="s">
        <v>114</v>
      </c>
      <c r="P32" s="1712" t="s">
        <v>114</v>
      </c>
      <c r="Q32" s="450">
        <f aca="true" t="shared" si="3" ref="Q32:W32">+J16/Q16</f>
        <v>0.824422843256379</v>
      </c>
      <c r="R32" s="517">
        <f t="shared" si="3"/>
        <v>0.38911788953009063</v>
      </c>
      <c r="S32" s="517">
        <f t="shared" si="3"/>
        <v>0.7070752591257322</v>
      </c>
      <c r="T32" s="561">
        <f t="shared" si="3"/>
        <v>0.27225130890052357</v>
      </c>
      <c r="U32" s="456">
        <f t="shared" si="3"/>
        <v>0.5650785854616897</v>
      </c>
      <c r="V32" s="456">
        <f t="shared" si="3"/>
        <v>0.5957090177673483</v>
      </c>
      <c r="W32" s="456">
        <f t="shared" si="3"/>
        <v>0.5780297661233168</v>
      </c>
    </row>
  </sheetData>
  <mergeCells count="19">
    <mergeCell ref="H31:I31"/>
    <mergeCell ref="H20:I20"/>
    <mergeCell ref="Q20:W20"/>
    <mergeCell ref="H21:I21"/>
    <mergeCell ref="J20:P20"/>
    <mergeCell ref="Q4:W4"/>
    <mergeCell ref="A5:B5"/>
    <mergeCell ref="A15:B15"/>
    <mergeCell ref="Q19:W19"/>
    <mergeCell ref="J19:P19"/>
    <mergeCell ref="C4:I4"/>
    <mergeCell ref="J4:P4"/>
    <mergeCell ref="Q2:W2"/>
    <mergeCell ref="A3:B3"/>
    <mergeCell ref="Q3:W3"/>
    <mergeCell ref="J2:P2"/>
    <mergeCell ref="J3:P3"/>
    <mergeCell ref="C2:I2"/>
    <mergeCell ref="C3:I3"/>
  </mergeCells>
  <printOptions/>
  <pageMargins left="0.35433070866141736" right="0.2755905511811024" top="0.64" bottom="0.1968503937007874" header="0.5118110236220472" footer="0.35433070866141736"/>
  <pageSetup horizontalDpi="600" verticalDpi="600" orientation="landscape" paperSize="9" scale="70" r:id="rId2"/>
  <headerFooter alignWithMargins="0">
    <oddFooter>&amp;C７&amp;R2011年3月期 データ集 HCB</oddFooter>
  </headerFooter>
  <ignoredErrors>
    <ignoredError sqref="X13:X17" formulaRange="1"/>
  </ignoredErrors>
  <drawing r:id="rId1"/>
</worksheet>
</file>

<file path=xl/worksheets/sheet8.xml><?xml version="1.0" encoding="utf-8"?>
<worksheet xmlns="http://schemas.openxmlformats.org/spreadsheetml/2006/main" xmlns:r="http://schemas.openxmlformats.org/officeDocument/2006/relationships">
  <sheetPr codeName="Sheet8"/>
  <dimension ref="A1:X35"/>
  <sheetViews>
    <sheetView zoomScale="75" zoomScaleNormal="75" zoomScaleSheetLayoutView="75" workbookViewId="0" topLeftCell="A1">
      <selection activeCell="A1" sqref="A1"/>
    </sheetView>
  </sheetViews>
  <sheetFormatPr defaultColWidth="9.00390625" defaultRowHeight="13.5"/>
  <cols>
    <col min="1" max="1" width="8.625" style="30" customWidth="1"/>
    <col min="2" max="2" width="9.625" style="30" customWidth="1"/>
    <col min="3" max="16" width="8.625" style="30" customWidth="1"/>
    <col min="17" max="17" width="10.375" style="30" bestFit="1" customWidth="1"/>
    <col min="18" max="20" width="8.625" style="30" customWidth="1"/>
    <col min="21" max="21" width="9.625" style="30" customWidth="1"/>
    <col min="22" max="23" width="8.625" style="30" customWidth="1"/>
    <col min="24" max="16384" width="9.00390625" style="30" customWidth="1"/>
  </cols>
  <sheetData>
    <row r="1" spans="1:23" s="28" customFormat="1" ht="21.75" customHeight="1" thickBot="1">
      <c r="A1" s="26"/>
      <c r="B1" s="26"/>
      <c r="C1" s="26"/>
      <c r="D1" s="26"/>
      <c r="E1" s="26"/>
      <c r="F1" s="26"/>
      <c r="G1" s="26"/>
      <c r="H1" s="26"/>
      <c r="I1" s="26"/>
      <c r="J1" s="26"/>
      <c r="K1" s="26"/>
      <c r="L1" s="26"/>
      <c r="M1" s="26"/>
      <c r="N1" s="26"/>
      <c r="O1" s="26"/>
      <c r="P1" s="26"/>
      <c r="Q1" s="26"/>
      <c r="R1" s="26"/>
      <c r="S1" s="26"/>
      <c r="T1" s="26"/>
      <c r="U1" s="26"/>
      <c r="V1" s="26"/>
      <c r="W1" s="27" t="s">
        <v>0</v>
      </c>
    </row>
    <row r="2" spans="1:23" ht="21.75" customHeight="1">
      <c r="A2" s="11"/>
      <c r="B2" s="29"/>
      <c r="C2" s="1871" t="str">
        <f>'全社連結PL'!C2</f>
        <v>2012年3月期　</v>
      </c>
      <c r="D2" s="1872"/>
      <c r="E2" s="1872"/>
      <c r="F2" s="1872"/>
      <c r="G2" s="1872"/>
      <c r="H2" s="1872"/>
      <c r="I2" s="1920"/>
      <c r="J2" s="1855" t="str">
        <f>'全社連結PL'!J2</f>
        <v>2011年3月期　</v>
      </c>
      <c r="K2" s="1856"/>
      <c r="L2" s="1856"/>
      <c r="M2" s="1856"/>
      <c r="N2" s="1856"/>
      <c r="O2" s="1856"/>
      <c r="P2" s="1857"/>
      <c r="Q2" s="1890" t="str">
        <f>'全社連結PL'!Q2</f>
        <v>2010年3月期</v>
      </c>
      <c r="R2" s="1890"/>
      <c r="S2" s="1890"/>
      <c r="T2" s="1890"/>
      <c r="U2" s="1890"/>
      <c r="V2" s="1890"/>
      <c r="W2" s="1908"/>
    </row>
    <row r="3" spans="1:23" ht="21.75" customHeight="1">
      <c r="A3" s="1868" t="s">
        <v>15</v>
      </c>
      <c r="B3" s="1862"/>
      <c r="C3" s="1874" t="str">
        <f>'全社連結PL'!C3</f>
        <v>計画</v>
      </c>
      <c r="D3" s="1875"/>
      <c r="E3" s="1875"/>
      <c r="F3" s="1875"/>
      <c r="G3" s="1875"/>
      <c r="H3" s="1875"/>
      <c r="I3" s="1921"/>
      <c r="J3" s="1858" t="str">
        <f>'全社連結PL'!J3</f>
        <v>実績</v>
      </c>
      <c r="K3" s="1869"/>
      <c r="L3" s="1869"/>
      <c r="M3" s="1869"/>
      <c r="N3" s="1869"/>
      <c r="O3" s="1869"/>
      <c r="P3" s="1870"/>
      <c r="Q3" s="1925" t="str">
        <f>'全社連結PL'!Q3</f>
        <v>実績</v>
      </c>
      <c r="R3" s="1894"/>
      <c r="S3" s="1894"/>
      <c r="T3" s="1894"/>
      <c r="U3" s="1894"/>
      <c r="V3" s="1894"/>
      <c r="W3" s="1911"/>
    </row>
    <row r="4" spans="1:23" ht="21.75" customHeight="1" thickBot="1">
      <c r="A4" s="31"/>
      <c r="B4" s="32"/>
      <c r="C4" s="1917" t="str">
        <f>'全社連結PL'!$C$4</f>
        <v>(2011年4月27日発表)</v>
      </c>
      <c r="D4" s="1918"/>
      <c r="E4" s="1903"/>
      <c r="F4" s="1918"/>
      <c r="G4" s="1918"/>
      <c r="H4" s="1903"/>
      <c r="I4" s="1918"/>
      <c r="J4" s="1898" t="str">
        <f>'全社連結PL'!J4</f>
        <v>(2011年4月27日発表）</v>
      </c>
      <c r="K4" s="1899"/>
      <c r="L4" s="1899"/>
      <c r="M4" s="1899"/>
      <c r="N4" s="1900"/>
      <c r="O4" s="1900"/>
      <c r="P4" s="1901"/>
      <c r="Q4" s="1928"/>
      <c r="R4" s="1928"/>
      <c r="S4" s="1929"/>
      <c r="T4" s="1928"/>
      <c r="U4" s="1928"/>
      <c r="V4" s="1929"/>
      <c r="W4" s="1930"/>
    </row>
    <row r="5" spans="1:23" ht="21.75" customHeight="1" thickBot="1">
      <c r="A5" s="1877" t="s">
        <v>10</v>
      </c>
      <c r="B5" s="1878"/>
      <c r="C5" s="1228" t="str">
        <f>'全社連結PL'!C5</f>
        <v>第1P</v>
      </c>
      <c r="D5" s="118" t="str">
        <f>'全社連結PL'!D5</f>
        <v>第2P</v>
      </c>
      <c r="E5" s="119" t="str">
        <f>'全社連結PL'!E5</f>
        <v>第3P</v>
      </c>
      <c r="F5" s="58" t="str">
        <f>'全社連結PL'!F5</f>
        <v>第4P</v>
      </c>
      <c r="G5" s="9" t="str">
        <f>'全社連結PL'!G5</f>
        <v>上期P</v>
      </c>
      <c r="H5" s="59" t="str">
        <f>'全社連結PL'!H5</f>
        <v>下期P</v>
      </c>
      <c r="I5" s="10" t="str">
        <f>'全社連結PL'!I5</f>
        <v>通期P</v>
      </c>
      <c r="J5" s="1232" t="str">
        <f>'全社連結PL'!J5</f>
        <v>第1A</v>
      </c>
      <c r="K5" s="139" t="str">
        <f>'全社連結PL'!K5</f>
        <v>第2A</v>
      </c>
      <c r="L5" s="137" t="str">
        <f>'全社連結PL'!L5</f>
        <v>第3A</v>
      </c>
      <c r="M5" s="139" t="str">
        <f>'全社連結PL'!M5</f>
        <v>第4A</v>
      </c>
      <c r="N5" s="140" t="str">
        <f>'全社連結PL'!N5</f>
        <v>上期A</v>
      </c>
      <c r="O5" s="140" t="str">
        <f>'全社連結PL'!O5</f>
        <v>下期A</v>
      </c>
      <c r="P5" s="141" t="str">
        <f>'全社連結PL'!P5</f>
        <v>通期A</v>
      </c>
      <c r="Q5" s="5" t="s">
        <v>36</v>
      </c>
      <c r="R5" s="2" t="s">
        <v>55</v>
      </c>
      <c r="S5" s="80" t="s">
        <v>38</v>
      </c>
      <c r="T5" s="6" t="s">
        <v>39</v>
      </c>
      <c r="U5" s="7" t="s">
        <v>37</v>
      </c>
      <c r="V5" s="7" t="s">
        <v>40</v>
      </c>
      <c r="W5" s="7" t="s">
        <v>41</v>
      </c>
    </row>
    <row r="6" spans="1:23" ht="21.75" customHeight="1" thickBot="1" thickTop="1">
      <c r="A6" s="613" t="s">
        <v>11</v>
      </c>
      <c r="B6" s="614"/>
      <c r="C6" s="527">
        <v>55</v>
      </c>
      <c r="D6" s="1059"/>
      <c r="E6" s="371"/>
      <c r="F6" s="1060"/>
      <c r="G6" s="1718" t="s">
        <v>114</v>
      </c>
      <c r="H6" s="1718" t="s">
        <v>114</v>
      </c>
      <c r="I6" s="1734" t="s">
        <v>114</v>
      </c>
      <c r="J6" s="1184">
        <v>69.53740483999995</v>
      </c>
      <c r="K6" s="1299">
        <v>70.51193246000014</v>
      </c>
      <c r="L6" s="1300">
        <v>67.2496182599999</v>
      </c>
      <c r="M6" s="1301">
        <v>67.31513243000003</v>
      </c>
      <c r="N6" s="1302">
        <v>140.04933730000008</v>
      </c>
      <c r="O6" s="1302">
        <v>134.56475068999993</v>
      </c>
      <c r="P6" s="1303">
        <v>274.61408799000003</v>
      </c>
      <c r="Q6" s="398">
        <v>58.08283681814519</v>
      </c>
      <c r="R6" s="386">
        <v>69.56041176764388</v>
      </c>
      <c r="S6" s="387">
        <v>63.826998046174296</v>
      </c>
      <c r="T6" s="388">
        <v>55.693865707600125</v>
      </c>
      <c r="U6" s="389">
        <v>127.64324858578908</v>
      </c>
      <c r="V6" s="389">
        <v>119.52086375377444</v>
      </c>
      <c r="W6" s="390">
        <v>247.1641123395635</v>
      </c>
    </row>
    <row r="7" spans="1:23" ht="21.75" customHeight="1">
      <c r="A7" s="142" t="s">
        <v>12</v>
      </c>
      <c r="B7" s="640"/>
      <c r="C7" s="753">
        <v>60</v>
      </c>
      <c r="D7" s="1061"/>
      <c r="E7" s="754"/>
      <c r="F7" s="1062"/>
      <c r="G7" s="1720" t="s">
        <v>114</v>
      </c>
      <c r="H7" s="1720" t="s">
        <v>114</v>
      </c>
      <c r="I7" s="1735" t="s">
        <v>114</v>
      </c>
      <c r="J7" s="1185">
        <v>48.66045464</v>
      </c>
      <c r="K7" s="1304">
        <v>54.225267890000005</v>
      </c>
      <c r="L7" s="1305">
        <v>67.26604884999999</v>
      </c>
      <c r="M7" s="1306">
        <v>51.95685998000002</v>
      </c>
      <c r="N7" s="1307">
        <v>102.88572253000001</v>
      </c>
      <c r="O7" s="1307">
        <v>119.22290883000001</v>
      </c>
      <c r="P7" s="1308">
        <v>222.10863136</v>
      </c>
      <c r="Q7" s="771">
        <v>45.699166919999996</v>
      </c>
      <c r="R7" s="756">
        <v>52.260567689999995</v>
      </c>
      <c r="S7" s="757">
        <v>49.677152459999995</v>
      </c>
      <c r="T7" s="758">
        <v>41.12</v>
      </c>
      <c r="U7" s="760">
        <v>97.95973461</v>
      </c>
      <c r="V7" s="760">
        <v>90.79715245999999</v>
      </c>
      <c r="W7" s="761">
        <v>188.75688707</v>
      </c>
    </row>
    <row r="8" spans="1:23" ht="21.75" customHeight="1">
      <c r="A8" s="632"/>
      <c r="B8" s="633" t="str">
        <f>IAB!B8</f>
        <v>米州</v>
      </c>
      <c r="C8" s="1212"/>
      <c r="D8" s="1063"/>
      <c r="E8" s="745"/>
      <c r="F8" s="1064"/>
      <c r="G8" s="1722" t="s">
        <v>114</v>
      </c>
      <c r="H8" s="1722" t="s">
        <v>114</v>
      </c>
      <c r="I8" s="1736" t="s">
        <v>114</v>
      </c>
      <c r="J8" s="1309">
        <v>0</v>
      </c>
      <c r="K8" s="1310">
        <v>0</v>
      </c>
      <c r="L8" s="1311">
        <v>0</v>
      </c>
      <c r="M8" s="1312">
        <v>0</v>
      </c>
      <c r="N8" s="1313">
        <v>0</v>
      </c>
      <c r="O8" s="1313">
        <v>0</v>
      </c>
      <c r="P8" s="1314">
        <v>0</v>
      </c>
      <c r="Q8" s="770">
        <v>0</v>
      </c>
      <c r="R8" s="747">
        <v>0</v>
      </c>
      <c r="S8" s="748">
        <v>0</v>
      </c>
      <c r="T8" s="749">
        <v>0</v>
      </c>
      <c r="U8" s="751">
        <v>0</v>
      </c>
      <c r="V8" s="751">
        <v>0</v>
      </c>
      <c r="W8" s="752">
        <v>0</v>
      </c>
    </row>
    <row r="9" spans="1:23" ht="21.75" customHeight="1">
      <c r="A9" s="615"/>
      <c r="B9" s="616" t="str">
        <f>IAB!B9</f>
        <v>欧州他</v>
      </c>
      <c r="C9" s="1213"/>
      <c r="D9" s="1065"/>
      <c r="E9" s="729"/>
      <c r="F9" s="1066"/>
      <c r="G9" s="1724" t="s">
        <v>114</v>
      </c>
      <c r="H9" s="1724" t="s">
        <v>114</v>
      </c>
      <c r="I9" s="1737" t="s">
        <v>114</v>
      </c>
      <c r="J9" s="1315">
        <v>0</v>
      </c>
      <c r="K9" s="1316">
        <v>0</v>
      </c>
      <c r="L9" s="1317">
        <v>0</v>
      </c>
      <c r="M9" s="1318">
        <v>0</v>
      </c>
      <c r="N9" s="1319">
        <v>0</v>
      </c>
      <c r="O9" s="1319">
        <v>0</v>
      </c>
      <c r="P9" s="1320">
        <v>0</v>
      </c>
      <c r="Q9" s="768">
        <v>0</v>
      </c>
      <c r="R9" s="731">
        <v>0</v>
      </c>
      <c r="S9" s="732">
        <v>0</v>
      </c>
      <c r="T9" s="733">
        <v>0</v>
      </c>
      <c r="U9" s="735">
        <v>0</v>
      </c>
      <c r="V9" s="735">
        <v>0</v>
      </c>
      <c r="W9" s="736">
        <v>0</v>
      </c>
    </row>
    <row r="10" spans="1:23" ht="21.75" customHeight="1">
      <c r="A10" s="623"/>
      <c r="B10" s="616" t="str">
        <f>IAB!B10</f>
        <v>アジア</v>
      </c>
      <c r="C10" s="1213"/>
      <c r="D10" s="1065"/>
      <c r="E10" s="729"/>
      <c r="F10" s="1066"/>
      <c r="G10" s="1724" t="s">
        <v>114</v>
      </c>
      <c r="H10" s="1724" t="s">
        <v>114</v>
      </c>
      <c r="I10" s="1737" t="s">
        <v>114</v>
      </c>
      <c r="J10" s="1315">
        <v>0</v>
      </c>
      <c r="K10" s="1316">
        <v>0</v>
      </c>
      <c r="L10" s="1317">
        <v>0</v>
      </c>
      <c r="M10" s="1318">
        <v>0</v>
      </c>
      <c r="N10" s="1319">
        <v>0</v>
      </c>
      <c r="O10" s="1319">
        <v>0</v>
      </c>
      <c r="P10" s="1320">
        <v>0</v>
      </c>
      <c r="Q10" s="768">
        <v>0</v>
      </c>
      <c r="R10" s="731">
        <v>0</v>
      </c>
      <c r="S10" s="732">
        <v>0</v>
      </c>
      <c r="T10" s="733">
        <v>0</v>
      </c>
      <c r="U10" s="735">
        <v>0</v>
      </c>
      <c r="V10" s="735">
        <v>0</v>
      </c>
      <c r="W10" s="736">
        <v>0</v>
      </c>
    </row>
    <row r="11" spans="1:23" ht="21.75" customHeight="1">
      <c r="A11" s="615"/>
      <c r="B11" s="616" t="str">
        <f>IAB!B11</f>
        <v>中華圏</v>
      </c>
      <c r="C11" s="1213"/>
      <c r="D11" s="1065"/>
      <c r="E11" s="729"/>
      <c r="F11" s="1066"/>
      <c r="G11" s="1724" t="s">
        <v>114</v>
      </c>
      <c r="H11" s="1724" t="s">
        <v>114</v>
      </c>
      <c r="I11" s="1737" t="s">
        <v>114</v>
      </c>
      <c r="J11" s="1315">
        <v>45.36444958</v>
      </c>
      <c r="K11" s="1316">
        <v>49.95475485000001</v>
      </c>
      <c r="L11" s="1317">
        <v>62.986628979999985</v>
      </c>
      <c r="M11" s="1318">
        <v>48.74321398000002</v>
      </c>
      <c r="N11" s="1319">
        <v>95.31920443000001</v>
      </c>
      <c r="O11" s="1319">
        <v>111.72984296</v>
      </c>
      <c r="P11" s="1320">
        <v>207.04904739000003</v>
      </c>
      <c r="Q11" s="768">
        <v>43.27</v>
      </c>
      <c r="R11" s="731">
        <v>48.71</v>
      </c>
      <c r="S11" s="732">
        <v>45.8</v>
      </c>
      <c r="T11" s="733">
        <v>37.52</v>
      </c>
      <c r="U11" s="735">
        <v>91.98</v>
      </c>
      <c r="V11" s="735">
        <v>83.32</v>
      </c>
      <c r="W11" s="736">
        <v>175.3</v>
      </c>
    </row>
    <row r="12" spans="1:23" ht="21.75" customHeight="1" thickBot="1">
      <c r="A12" s="624"/>
      <c r="B12" s="625" t="str">
        <f>IAB!B12</f>
        <v>直接輸出</v>
      </c>
      <c r="C12" s="1214"/>
      <c r="D12" s="1067"/>
      <c r="E12" s="737"/>
      <c r="F12" s="1068"/>
      <c r="G12" s="1726" t="s">
        <v>114</v>
      </c>
      <c r="H12" s="1726" t="s">
        <v>114</v>
      </c>
      <c r="I12" s="1738" t="s">
        <v>114</v>
      </c>
      <c r="J12" s="1321">
        <v>3.29600506</v>
      </c>
      <c r="K12" s="1322">
        <v>4.27051304</v>
      </c>
      <c r="L12" s="1323">
        <v>4.279419869999999</v>
      </c>
      <c r="M12" s="1324">
        <v>3.213646000000001</v>
      </c>
      <c r="N12" s="1325">
        <v>7.5665181</v>
      </c>
      <c r="O12" s="1325">
        <v>7.493065870000001</v>
      </c>
      <c r="P12" s="1326">
        <v>15.059583969999998</v>
      </c>
      <c r="Q12" s="769">
        <v>2.42916692</v>
      </c>
      <c r="R12" s="739">
        <v>3.55056769</v>
      </c>
      <c r="S12" s="740">
        <v>3.8771524599999996</v>
      </c>
      <c r="T12" s="741">
        <v>3.6</v>
      </c>
      <c r="U12" s="743">
        <v>5.97973461</v>
      </c>
      <c r="V12" s="743">
        <v>7.47715246</v>
      </c>
      <c r="W12" s="744">
        <v>13.45688707</v>
      </c>
    </row>
    <row r="13" spans="1:23" ht="21.75" customHeight="1" thickBot="1" thickTop="1">
      <c r="A13" s="34" t="s">
        <v>13</v>
      </c>
      <c r="B13" s="35"/>
      <c r="C13" s="528">
        <v>115</v>
      </c>
      <c r="D13" s="1077"/>
      <c r="E13" s="391"/>
      <c r="F13" s="1078"/>
      <c r="G13" s="1731" t="s">
        <v>114</v>
      </c>
      <c r="H13" s="1731" t="s">
        <v>114</v>
      </c>
      <c r="I13" s="1739" t="s">
        <v>114</v>
      </c>
      <c r="J13" s="1186">
        <v>119</v>
      </c>
      <c r="K13" s="1327">
        <v>124.73720035000014</v>
      </c>
      <c r="L13" s="1328">
        <v>134.5156671099999</v>
      </c>
      <c r="M13" s="1329">
        <v>119.27199241000002</v>
      </c>
      <c r="N13" s="1330">
        <v>242.9350598300001</v>
      </c>
      <c r="O13" s="1330">
        <v>253.78765951999992</v>
      </c>
      <c r="P13" s="1331">
        <v>496.72271935</v>
      </c>
      <c r="Q13" s="399">
        <v>103.78200373814518</v>
      </c>
      <c r="R13" s="393">
        <v>121.82097945764389</v>
      </c>
      <c r="S13" s="394">
        <v>113.5041505061743</v>
      </c>
      <c r="T13" s="395">
        <v>96.81386570760013</v>
      </c>
      <c r="U13" s="396">
        <v>225.60298319578905</v>
      </c>
      <c r="V13" s="396">
        <v>210.31801621377443</v>
      </c>
      <c r="W13" s="397">
        <v>435.92099940956354</v>
      </c>
    </row>
    <row r="14" spans="1:23" s="124" customFormat="1" ht="13.5" customHeight="1" thickBot="1">
      <c r="A14" s="73"/>
      <c r="B14" s="73"/>
      <c r="C14" s="183"/>
      <c r="D14" s="183"/>
      <c r="E14" s="183"/>
      <c r="F14" s="183"/>
      <c r="G14" s="183"/>
      <c r="H14" s="183"/>
      <c r="I14" s="183"/>
      <c r="J14" s="168"/>
      <c r="K14" s="168"/>
      <c r="L14" s="168"/>
      <c r="M14" s="168"/>
      <c r="N14" s="168"/>
      <c r="O14" s="168"/>
      <c r="P14" s="168"/>
      <c r="Q14" s="168"/>
      <c r="R14" s="1577"/>
      <c r="S14" s="1577"/>
      <c r="T14" s="1577"/>
      <c r="U14" s="1577"/>
      <c r="V14" s="1577"/>
      <c r="W14" s="1577"/>
    </row>
    <row r="15" spans="1:23" ht="21.75" customHeight="1" thickBot="1">
      <c r="A15" s="1879" t="s">
        <v>14</v>
      </c>
      <c r="B15" s="1880"/>
      <c r="C15" s="62" t="str">
        <f>'全社連結PL'!C5</f>
        <v>第1P</v>
      </c>
      <c r="D15" s="186" t="str">
        <f>'全社連結PL'!D5</f>
        <v>第2P</v>
      </c>
      <c r="E15" s="1278" t="str">
        <f>'全社連結PL'!E5</f>
        <v>第3P</v>
      </c>
      <c r="F15" s="10" t="str">
        <f>'全社連結PL'!F5</f>
        <v>第4P</v>
      </c>
      <c r="G15" s="9" t="s">
        <v>213</v>
      </c>
      <c r="H15" s="10" t="s">
        <v>214</v>
      </c>
      <c r="I15" s="9" t="s">
        <v>215</v>
      </c>
      <c r="J15" s="184" t="str">
        <f>'全社連結PL'!J28</f>
        <v>第1A</v>
      </c>
      <c r="K15" s="167" t="str">
        <f>'全社連結PL'!K28</f>
        <v>第2A</v>
      </c>
      <c r="L15" s="185" t="str">
        <f>'全社連結PL'!L28</f>
        <v>第3A</v>
      </c>
      <c r="M15" s="167" t="str">
        <f>'全社連結PL'!M28</f>
        <v>第4A</v>
      </c>
      <c r="N15" s="140" t="str">
        <f>'全社連結PL'!N28</f>
        <v>上期A</v>
      </c>
      <c r="O15" s="140" t="str">
        <f>'全社連結PL'!O28</f>
        <v>下期A</v>
      </c>
      <c r="P15" s="141" t="str">
        <f>'全社連結PL'!P28</f>
        <v>通期A</v>
      </c>
      <c r="Q15" s="198" t="s">
        <v>36</v>
      </c>
      <c r="R15" s="187" t="s">
        <v>55</v>
      </c>
      <c r="S15" s="188" t="s">
        <v>38</v>
      </c>
      <c r="T15" s="187" t="s">
        <v>39</v>
      </c>
      <c r="U15" s="155" t="s">
        <v>37</v>
      </c>
      <c r="V15" s="7" t="s">
        <v>40</v>
      </c>
      <c r="W15" s="85" t="s">
        <v>41</v>
      </c>
    </row>
    <row r="16" spans="1:23" ht="21.75" customHeight="1" thickTop="1">
      <c r="A16" s="38" t="s">
        <v>5</v>
      </c>
      <c r="B16" s="90"/>
      <c r="C16" s="1051"/>
      <c r="D16" s="371"/>
      <c r="E16" s="371"/>
      <c r="F16" s="383"/>
      <c r="G16" s="1709" t="s">
        <v>114</v>
      </c>
      <c r="H16" s="1740" t="s">
        <v>114</v>
      </c>
      <c r="I16" s="1709" t="s">
        <v>114</v>
      </c>
      <c r="J16" s="1266">
        <v>-15.25</v>
      </c>
      <c r="K16" s="1267">
        <v>-10.26</v>
      </c>
      <c r="L16" s="1267">
        <v>-7.75</v>
      </c>
      <c r="M16" s="1341">
        <v>-13.33</v>
      </c>
      <c r="N16" s="1293">
        <v>-25.51</v>
      </c>
      <c r="O16" s="1293">
        <v>-21.08</v>
      </c>
      <c r="P16" s="1294">
        <v>-46.59</v>
      </c>
      <c r="Q16" s="400">
        <v>-22.43</v>
      </c>
      <c r="R16" s="374">
        <v>-13.11</v>
      </c>
      <c r="S16" s="374">
        <v>-11.82</v>
      </c>
      <c r="T16" s="400">
        <v>-10.85</v>
      </c>
      <c r="U16" s="373">
        <v>-35.54</v>
      </c>
      <c r="V16" s="377">
        <v>-22.67</v>
      </c>
      <c r="W16" s="384">
        <v>-58.21</v>
      </c>
    </row>
    <row r="17" spans="1:23" ht="21.75" customHeight="1" thickBot="1">
      <c r="A17" s="91" t="s">
        <v>29</v>
      </c>
      <c r="B17" s="92"/>
      <c r="C17" s="1081"/>
      <c r="D17" s="173"/>
      <c r="E17" s="173"/>
      <c r="F17" s="206"/>
      <c r="G17" s="1631" t="s">
        <v>114</v>
      </c>
      <c r="H17" s="1733" t="s">
        <v>114</v>
      </c>
      <c r="I17" s="1631" t="s">
        <v>114</v>
      </c>
      <c r="J17" s="1332" t="s">
        <v>114</v>
      </c>
      <c r="K17" s="1333" t="s">
        <v>114</v>
      </c>
      <c r="L17" s="1333" t="s">
        <v>114</v>
      </c>
      <c r="M17" s="1342" t="s">
        <v>114</v>
      </c>
      <c r="N17" s="1343" t="s">
        <v>114</v>
      </c>
      <c r="O17" s="1343" t="s">
        <v>114</v>
      </c>
      <c r="P17" s="1344" t="s">
        <v>114</v>
      </c>
      <c r="Q17" s="207" t="s">
        <v>114</v>
      </c>
      <c r="R17" s="196" t="s">
        <v>114</v>
      </c>
      <c r="S17" s="196" t="s">
        <v>114</v>
      </c>
      <c r="T17" s="207" t="s">
        <v>114</v>
      </c>
      <c r="U17" s="195" t="s">
        <v>114</v>
      </c>
      <c r="V17" s="174" t="s">
        <v>114</v>
      </c>
      <c r="W17" s="208" t="s">
        <v>114</v>
      </c>
    </row>
    <row r="18" spans="17:23" ht="21.75" customHeight="1" thickBot="1">
      <c r="Q18" s="61"/>
      <c r="R18" s="61"/>
      <c r="S18" s="61"/>
      <c r="T18" s="61"/>
      <c r="U18" s="61"/>
      <c r="V18" s="61"/>
      <c r="W18" s="94" t="s">
        <v>16</v>
      </c>
    </row>
    <row r="19" spans="8:23" ht="21.75" customHeight="1">
      <c r="H19" s="41"/>
      <c r="I19" s="60"/>
      <c r="J19" s="1897" t="str">
        <f>'全社連結PL'!J32</f>
        <v>2012年3月期計画 と 2011年3月期実績との比較</v>
      </c>
      <c r="K19" s="1897"/>
      <c r="L19" s="1897"/>
      <c r="M19" s="1897"/>
      <c r="N19" s="1897"/>
      <c r="O19" s="1897"/>
      <c r="P19" s="1915"/>
      <c r="Q19" s="1925" t="str">
        <f>'全社連結PL'!Q32</f>
        <v>2011年3月期実績　と　2010年3月期実績との比較</v>
      </c>
      <c r="R19" s="1925"/>
      <c r="S19" s="1925"/>
      <c r="T19" s="1925"/>
      <c r="U19" s="1925"/>
      <c r="V19" s="1925"/>
      <c r="W19" s="1911"/>
    </row>
    <row r="20" spans="8:23" ht="21.75" customHeight="1" thickBot="1">
      <c r="H20" s="1868" t="str">
        <f>A3</f>
        <v>その他</v>
      </c>
      <c r="I20" s="1862"/>
      <c r="J20" s="1882"/>
      <c r="K20" s="1882"/>
      <c r="L20" s="1882"/>
      <c r="M20" s="1882"/>
      <c r="N20" s="1883"/>
      <c r="O20" s="1883"/>
      <c r="P20" s="1884"/>
      <c r="Q20" s="1925"/>
      <c r="R20" s="1894"/>
      <c r="S20" s="1894"/>
      <c r="T20" s="1894"/>
      <c r="U20" s="1910"/>
      <c r="V20" s="1894"/>
      <c r="W20" s="1911"/>
    </row>
    <row r="21" spans="8:23" ht="21.75" customHeight="1" thickBot="1">
      <c r="H21" s="1877" t="s">
        <v>10</v>
      </c>
      <c r="I21" s="1878"/>
      <c r="J21" s="1279" t="str">
        <f>'全社連結PL'!J34</f>
        <v>第1</v>
      </c>
      <c r="K21" s="139" t="str">
        <f>'全社連結PL'!K34</f>
        <v>第2</v>
      </c>
      <c r="L21" s="1280" t="str">
        <f>'全社連結PL'!L34</f>
        <v>第3</v>
      </c>
      <c r="M21" s="139" t="str">
        <f>'全社連結PL'!M34</f>
        <v>第4</v>
      </c>
      <c r="N21" s="1281" t="str">
        <f>'全社連結PL'!N34</f>
        <v>上期</v>
      </c>
      <c r="O21" s="140" t="str">
        <f>'全社連結PL'!O34</f>
        <v>下期</v>
      </c>
      <c r="P21" s="141" t="str">
        <f>'全社連結PL'!P34</f>
        <v>通期</v>
      </c>
      <c r="Q21" s="113" t="str">
        <f>'全社連結PL'!Q34</f>
        <v>第1A</v>
      </c>
      <c r="R21" s="192" t="str">
        <f>'全社連結PL'!R34</f>
        <v>第2A</v>
      </c>
      <c r="S21" s="80" t="str">
        <f>'全社連結PL'!S34</f>
        <v>第3A</v>
      </c>
      <c r="T21" s="114" t="str">
        <f>'全社連結PL'!T34</f>
        <v>第4A</v>
      </c>
      <c r="U21" s="7" t="str">
        <f>'全社連結PL'!U34</f>
        <v>上期A</v>
      </c>
      <c r="V21" s="7" t="str">
        <f>'全社連結PL'!V34</f>
        <v>下期A</v>
      </c>
      <c r="W21" s="7" t="str">
        <f>'全社連結PL'!W34</f>
        <v>通期A</v>
      </c>
    </row>
    <row r="22" spans="8:24" ht="21.75" customHeight="1" thickBot="1" thickTop="1">
      <c r="H22" s="613" t="s">
        <v>11</v>
      </c>
      <c r="I22" s="614"/>
      <c r="J22" s="1295">
        <f>+C6/J6</f>
        <v>0.7909412225916488</v>
      </c>
      <c r="K22" s="696"/>
      <c r="L22" s="696"/>
      <c r="M22" s="697"/>
      <c r="N22" s="1692" t="s">
        <v>114</v>
      </c>
      <c r="O22" s="1691" t="s">
        <v>114</v>
      </c>
      <c r="P22" s="1741" t="s">
        <v>114</v>
      </c>
      <c r="Q22" s="772">
        <f aca="true" t="shared" si="0" ref="Q22:W23">+J6/Q6</f>
        <v>1.1972108913639758</v>
      </c>
      <c r="R22" s="698">
        <f t="shared" si="0"/>
        <v>1.0136790549132266</v>
      </c>
      <c r="S22" s="698">
        <f t="shared" si="0"/>
        <v>1.053623393212847</v>
      </c>
      <c r="T22" s="699">
        <f t="shared" si="0"/>
        <v>1.208663316412853</v>
      </c>
      <c r="U22" s="454">
        <f t="shared" si="0"/>
        <v>1.0971934579514626</v>
      </c>
      <c r="V22" s="454">
        <f t="shared" si="0"/>
        <v>1.1258682916416793</v>
      </c>
      <c r="W22" s="454">
        <f t="shared" si="0"/>
        <v>1.1110597140928158</v>
      </c>
      <c r="X22" s="46"/>
    </row>
    <row r="23" spans="8:24" ht="21.75" customHeight="1">
      <c r="H23" s="142" t="s">
        <v>12</v>
      </c>
      <c r="I23" s="640"/>
      <c r="J23" s="1296">
        <f>+C7/J7</f>
        <v>1.2330341022066538</v>
      </c>
      <c r="K23" s="787"/>
      <c r="L23" s="787"/>
      <c r="M23" s="723"/>
      <c r="N23" s="1693" t="s">
        <v>114</v>
      </c>
      <c r="O23" s="1693" t="s">
        <v>114</v>
      </c>
      <c r="P23" s="1693" t="s">
        <v>114</v>
      </c>
      <c r="Q23" s="727">
        <f t="shared" si="0"/>
        <v>1.0647995996334894</v>
      </c>
      <c r="R23" s="725">
        <f t="shared" si="0"/>
        <v>1.0375943141615729</v>
      </c>
      <c r="S23" s="725">
        <f t="shared" si="0"/>
        <v>1.3540641022885231</v>
      </c>
      <c r="T23" s="726">
        <f t="shared" si="0"/>
        <v>1.2635423146887166</v>
      </c>
      <c r="U23" s="728">
        <f t="shared" si="0"/>
        <v>1.050285843868519</v>
      </c>
      <c r="V23" s="728">
        <f t="shared" si="0"/>
        <v>1.313068808876168</v>
      </c>
      <c r="W23" s="728">
        <f t="shared" si="0"/>
        <v>1.1766915359100598</v>
      </c>
      <c r="X23" s="46"/>
    </row>
    <row r="24" spans="8:23" ht="21.75" customHeight="1">
      <c r="H24" s="632"/>
      <c r="I24" s="633" t="str">
        <f>IAB!B8</f>
        <v>米州</v>
      </c>
      <c r="J24" s="1075"/>
      <c r="K24" s="781"/>
      <c r="L24" s="781"/>
      <c r="M24" s="782"/>
      <c r="N24" s="1695" t="s">
        <v>114</v>
      </c>
      <c r="O24" s="1695" t="s">
        <v>114</v>
      </c>
      <c r="P24" s="1694" t="s">
        <v>114</v>
      </c>
      <c r="Q24" s="783" t="s">
        <v>114</v>
      </c>
      <c r="R24" s="784" t="s">
        <v>114</v>
      </c>
      <c r="S24" s="784" t="s">
        <v>114</v>
      </c>
      <c r="T24" s="785" t="s">
        <v>114</v>
      </c>
      <c r="U24" s="786" t="s">
        <v>114</v>
      </c>
      <c r="V24" s="786" t="s">
        <v>114</v>
      </c>
      <c r="W24" s="786" t="s">
        <v>114</v>
      </c>
    </row>
    <row r="25" spans="8:23" ht="21.75" customHeight="1">
      <c r="H25" s="615"/>
      <c r="I25" s="616" t="str">
        <f>IAB!B9</f>
        <v>欧州他</v>
      </c>
      <c r="J25" s="1215"/>
      <c r="K25" s="773"/>
      <c r="L25" s="773"/>
      <c r="M25" s="774"/>
      <c r="N25" s="1697" t="s">
        <v>114</v>
      </c>
      <c r="O25" s="1697" t="s">
        <v>114</v>
      </c>
      <c r="P25" s="1696" t="s">
        <v>114</v>
      </c>
      <c r="Q25" s="775" t="s">
        <v>114</v>
      </c>
      <c r="R25" s="776" t="s">
        <v>114</v>
      </c>
      <c r="S25" s="776" t="s">
        <v>114</v>
      </c>
      <c r="T25" s="777" t="s">
        <v>114</v>
      </c>
      <c r="U25" s="778" t="s">
        <v>114</v>
      </c>
      <c r="V25" s="778" t="s">
        <v>114</v>
      </c>
      <c r="W25" s="778" t="s">
        <v>114</v>
      </c>
    </row>
    <row r="26" spans="8:23" ht="21.75" customHeight="1">
      <c r="H26" s="623"/>
      <c r="I26" s="616" t="str">
        <f>IAB!B10</f>
        <v>アジア</v>
      </c>
      <c r="J26" s="1215"/>
      <c r="K26" s="773"/>
      <c r="L26" s="773"/>
      <c r="M26" s="774"/>
      <c r="N26" s="1697" t="s">
        <v>114</v>
      </c>
      <c r="O26" s="1697" t="s">
        <v>114</v>
      </c>
      <c r="P26" s="1696" t="s">
        <v>114</v>
      </c>
      <c r="Q26" s="775" t="s">
        <v>114</v>
      </c>
      <c r="R26" s="776" t="s">
        <v>114</v>
      </c>
      <c r="S26" s="776" t="s">
        <v>114</v>
      </c>
      <c r="T26" s="777" t="s">
        <v>114</v>
      </c>
      <c r="U26" s="778" t="s">
        <v>114</v>
      </c>
      <c r="V26" s="778" t="s">
        <v>114</v>
      </c>
      <c r="W26" s="778" t="s">
        <v>114</v>
      </c>
    </row>
    <row r="27" spans="8:23" ht="21.75" customHeight="1">
      <c r="H27" s="615"/>
      <c r="I27" s="616" t="str">
        <f>IAB!B11</f>
        <v>中華圏</v>
      </c>
      <c r="J27" s="1216"/>
      <c r="K27" s="701"/>
      <c r="L27" s="701"/>
      <c r="M27" s="779"/>
      <c r="N27" s="1697" t="s">
        <v>114</v>
      </c>
      <c r="O27" s="1697" t="s">
        <v>114</v>
      </c>
      <c r="P27" s="1696" t="s">
        <v>114</v>
      </c>
      <c r="Q27" s="706">
        <f aca="true" t="shared" si="1" ref="Q27:W28">+J11/Q11</f>
        <v>1.048404196440952</v>
      </c>
      <c r="R27" s="704">
        <f t="shared" si="1"/>
        <v>1.0255544005337713</v>
      </c>
      <c r="S27" s="704">
        <f t="shared" si="1"/>
        <v>1.3752539078602617</v>
      </c>
      <c r="T27" s="705">
        <f t="shared" si="1"/>
        <v>1.2991261721748406</v>
      </c>
      <c r="U27" s="703">
        <f t="shared" si="1"/>
        <v>1.036303592411394</v>
      </c>
      <c r="V27" s="703">
        <f t="shared" si="1"/>
        <v>1.3409726711473837</v>
      </c>
      <c r="W27" s="707">
        <f t="shared" si="1"/>
        <v>1.1811126491158015</v>
      </c>
    </row>
    <row r="28" spans="8:23" ht="21.75" customHeight="1" thickBot="1">
      <c r="H28" s="624"/>
      <c r="I28" s="625" t="str">
        <f>IAB!B12</f>
        <v>直接輸出</v>
      </c>
      <c r="J28" s="1217"/>
      <c r="K28" s="708"/>
      <c r="L28" s="708"/>
      <c r="M28" s="780"/>
      <c r="N28" s="1730" t="s">
        <v>114</v>
      </c>
      <c r="O28" s="1730" t="s">
        <v>114</v>
      </c>
      <c r="P28" s="1730" t="s">
        <v>114</v>
      </c>
      <c r="Q28" s="713">
        <f t="shared" si="1"/>
        <v>1.3568458523220792</v>
      </c>
      <c r="R28" s="711">
        <f t="shared" si="1"/>
        <v>1.2027690816957781</v>
      </c>
      <c r="S28" s="711">
        <f t="shared" si="1"/>
        <v>1.1037533122955911</v>
      </c>
      <c r="T28" s="712">
        <f t="shared" si="1"/>
        <v>0.8926794444444447</v>
      </c>
      <c r="U28" s="710">
        <f aca="true" t="shared" si="2" ref="U28:W29">+N12/U12</f>
        <v>1.2653601862775645</v>
      </c>
      <c r="V28" s="710">
        <f t="shared" si="2"/>
        <v>1.0021282714355675</v>
      </c>
      <c r="W28" s="714">
        <f t="shared" si="2"/>
        <v>1.119098636383221</v>
      </c>
    </row>
    <row r="29" spans="8:23" ht="21.75" customHeight="1" thickBot="1" thickTop="1">
      <c r="H29" s="34" t="s">
        <v>13</v>
      </c>
      <c r="I29" s="35"/>
      <c r="J29" s="1297">
        <v>0.973</v>
      </c>
      <c r="K29" s="1058"/>
      <c r="L29" s="448"/>
      <c r="M29" s="449"/>
      <c r="N29" s="1701" t="s">
        <v>114</v>
      </c>
      <c r="O29" s="1700" t="s">
        <v>114</v>
      </c>
      <c r="P29" s="1742" t="s">
        <v>114</v>
      </c>
      <c r="Q29" s="450">
        <f>+J13/Q13</f>
        <v>1.1466342498093571</v>
      </c>
      <c r="R29" s="517">
        <f>+K13/R13</f>
        <v>1.0239385769621907</v>
      </c>
      <c r="S29" s="517">
        <f>+L13/S13</f>
        <v>1.1851167248961758</v>
      </c>
      <c r="T29" s="561">
        <f>+M13/T13</f>
        <v>1.2319722132594988</v>
      </c>
      <c r="U29" s="455">
        <f t="shared" si="2"/>
        <v>1.0768255649313354</v>
      </c>
      <c r="V29" s="455">
        <f t="shared" si="2"/>
        <v>1.2066853048958082</v>
      </c>
      <c r="W29" s="456">
        <f t="shared" si="2"/>
        <v>1.1394787588182027</v>
      </c>
    </row>
    <row r="30" spans="8:23" ht="15" customHeight="1" thickBot="1">
      <c r="H30" s="36"/>
      <c r="I30" s="36"/>
      <c r="J30" s="69"/>
      <c r="K30" s="69"/>
      <c r="L30" s="69"/>
      <c r="M30" s="69"/>
      <c r="N30" s="1710"/>
      <c r="O30" s="1710"/>
      <c r="P30" s="1710"/>
      <c r="Q30" s="8"/>
      <c r="R30" s="8"/>
      <c r="S30" s="8"/>
      <c r="T30" s="8"/>
      <c r="U30" s="8"/>
      <c r="V30" s="8"/>
      <c r="W30" s="8"/>
    </row>
    <row r="31" spans="8:23" ht="21.75" customHeight="1" thickBot="1">
      <c r="H31" s="1879" t="s">
        <v>14</v>
      </c>
      <c r="I31" s="1905"/>
      <c r="J31" s="184" t="s">
        <v>77</v>
      </c>
      <c r="K31" s="167" t="s">
        <v>78</v>
      </c>
      <c r="L31" s="185" t="s">
        <v>79</v>
      </c>
      <c r="M31" s="141" t="s">
        <v>80</v>
      </c>
      <c r="N31" s="140" t="s">
        <v>216</v>
      </c>
      <c r="O31" s="140" t="s">
        <v>217</v>
      </c>
      <c r="P31" s="141" t="s">
        <v>218</v>
      </c>
      <c r="Q31" s="190" t="str">
        <f>'全社連結PL'!Q51</f>
        <v>第1A</v>
      </c>
      <c r="R31" s="187" t="str">
        <f>'全社連結PL'!R51</f>
        <v>第2A</v>
      </c>
      <c r="S31" s="188" t="str">
        <f>'全社連結PL'!S51</f>
        <v>第3A</v>
      </c>
      <c r="T31" s="189" t="str">
        <f>'全社連結PL'!T51</f>
        <v>第4A</v>
      </c>
      <c r="U31" s="7" t="str">
        <f>'全社連結PL'!U51</f>
        <v>上期A</v>
      </c>
      <c r="V31" s="7" t="str">
        <f>'全社連結PL'!V51</f>
        <v>下期A</v>
      </c>
      <c r="W31" s="85" t="str">
        <f>'全社連結PL'!W51</f>
        <v>通期A</v>
      </c>
    </row>
    <row r="32" spans="8:23" ht="21.75" customHeight="1" thickBot="1" thickTop="1">
      <c r="H32" s="78" t="s">
        <v>5</v>
      </c>
      <c r="I32" s="79"/>
      <c r="J32" s="1076"/>
      <c r="K32" s="253"/>
      <c r="L32" s="253"/>
      <c r="M32" s="443"/>
      <c r="N32" s="1701" t="s">
        <v>114</v>
      </c>
      <c r="O32" s="1701" t="s">
        <v>114</v>
      </c>
      <c r="P32" s="1701" t="s">
        <v>114</v>
      </c>
      <c r="Q32" s="440" t="s">
        <v>84</v>
      </c>
      <c r="R32" s="519" t="s">
        <v>84</v>
      </c>
      <c r="S32" s="519" t="s">
        <v>84</v>
      </c>
      <c r="T32" s="562" t="s">
        <v>84</v>
      </c>
      <c r="U32" s="440" t="s">
        <v>84</v>
      </c>
      <c r="V32" s="440" t="s">
        <v>84</v>
      </c>
      <c r="W32" s="125" t="s">
        <v>84</v>
      </c>
    </row>
    <row r="34" ht="13.5">
      <c r="H34" s="28" t="s">
        <v>227</v>
      </c>
    </row>
    <row r="35" ht="13.5">
      <c r="H35" s="28" t="s">
        <v>228</v>
      </c>
    </row>
  </sheetData>
  <mergeCells count="19">
    <mergeCell ref="H31:I31"/>
    <mergeCell ref="H20:I20"/>
    <mergeCell ref="Q20:W20"/>
    <mergeCell ref="H21:I21"/>
    <mergeCell ref="J20:P20"/>
    <mergeCell ref="Q4:W4"/>
    <mergeCell ref="A5:B5"/>
    <mergeCell ref="A15:B15"/>
    <mergeCell ref="Q19:W19"/>
    <mergeCell ref="J19:P19"/>
    <mergeCell ref="C4:I4"/>
    <mergeCell ref="J4:P4"/>
    <mergeCell ref="Q2:W2"/>
    <mergeCell ref="A3:B3"/>
    <mergeCell ref="Q3:W3"/>
    <mergeCell ref="J2:P2"/>
    <mergeCell ref="J3:P3"/>
    <mergeCell ref="C2:I2"/>
    <mergeCell ref="C3:I3"/>
  </mergeCells>
  <printOptions/>
  <pageMargins left="0.35433070866141736" right="0.2755905511811024" top="0.53" bottom="0.1968503937007874" header="0.33" footer="0.35433070866141736"/>
  <pageSetup horizontalDpi="600" verticalDpi="600" orientation="landscape" paperSize="9" scale="70" r:id="rId2"/>
  <headerFooter alignWithMargins="0">
    <oddFooter>&amp;C８
&amp;R2011年3月期 データ集 その他</oddFooter>
  </headerFooter>
  <drawing r:id="rId1"/>
</worksheet>
</file>

<file path=xl/worksheets/sheet9.xml><?xml version="1.0" encoding="utf-8"?>
<worksheet xmlns="http://schemas.openxmlformats.org/spreadsheetml/2006/main" xmlns:r="http://schemas.openxmlformats.org/officeDocument/2006/relationships">
  <sheetPr codeName="Sheet9"/>
  <dimension ref="A1:X32"/>
  <sheetViews>
    <sheetView zoomScale="75" zoomScaleNormal="75" workbookViewId="0" topLeftCell="A1">
      <selection activeCell="A1" sqref="A1"/>
    </sheetView>
  </sheetViews>
  <sheetFormatPr defaultColWidth="9.00390625" defaultRowHeight="13.5"/>
  <cols>
    <col min="1" max="1" width="8.625" style="30" customWidth="1"/>
    <col min="2" max="2" width="9.625" style="30" customWidth="1"/>
    <col min="3" max="16" width="8.625" style="30" customWidth="1"/>
    <col min="17" max="17" width="10.375" style="30" bestFit="1" customWidth="1"/>
    <col min="18" max="20" width="8.625" style="30" customWidth="1"/>
    <col min="21" max="21" width="9.625" style="30" customWidth="1"/>
    <col min="22" max="23" width="8.625" style="30" customWidth="1"/>
    <col min="24" max="16384" width="9.00390625" style="30" customWidth="1"/>
  </cols>
  <sheetData>
    <row r="1" spans="1:23" s="28" customFormat="1" ht="21.75" customHeight="1" thickBot="1">
      <c r="A1" s="26"/>
      <c r="B1" s="26"/>
      <c r="C1" s="26"/>
      <c r="D1" s="26"/>
      <c r="E1" s="26"/>
      <c r="F1" s="26"/>
      <c r="G1" s="26"/>
      <c r="H1" s="26"/>
      <c r="I1" s="26"/>
      <c r="J1" s="26"/>
      <c r="K1" s="26"/>
      <c r="L1" s="26"/>
      <c r="M1" s="26"/>
      <c r="N1" s="26"/>
      <c r="O1" s="26"/>
      <c r="P1" s="26"/>
      <c r="Q1" s="26"/>
      <c r="R1" s="26"/>
      <c r="S1" s="26"/>
      <c r="T1" s="26"/>
      <c r="U1" s="26"/>
      <c r="V1" s="26"/>
      <c r="W1" s="27" t="s">
        <v>0</v>
      </c>
    </row>
    <row r="2" spans="1:23" ht="21.75" customHeight="1">
      <c r="A2" s="11"/>
      <c r="B2" s="29"/>
      <c r="C2" s="1871" t="str">
        <f>'全社連結PL'!C2</f>
        <v>2012年3月期　</v>
      </c>
      <c r="D2" s="1872"/>
      <c r="E2" s="1872"/>
      <c r="F2" s="1872"/>
      <c r="G2" s="1872"/>
      <c r="H2" s="1872"/>
      <c r="I2" s="1922"/>
      <c r="J2" s="1856" t="str">
        <f>'全社連結PL'!J2</f>
        <v>2011年3月期　</v>
      </c>
      <c r="K2" s="1856"/>
      <c r="L2" s="1856"/>
      <c r="M2" s="1856"/>
      <c r="N2" s="1856"/>
      <c r="O2" s="1856"/>
      <c r="P2" s="1857"/>
      <c r="Q2" s="1889" t="str">
        <f>'全社連結PL'!Q2</f>
        <v>2010年3月期</v>
      </c>
      <c r="R2" s="1890"/>
      <c r="S2" s="1890"/>
      <c r="T2" s="1890"/>
      <c r="U2" s="1890"/>
      <c r="V2" s="1890"/>
      <c r="W2" s="1908"/>
    </row>
    <row r="3" spans="1:23" ht="21.75" customHeight="1">
      <c r="A3" s="1868" t="s">
        <v>145</v>
      </c>
      <c r="B3" s="1862"/>
      <c r="C3" s="1874" t="str">
        <f>'全社連結PL'!C3</f>
        <v>計画</v>
      </c>
      <c r="D3" s="1875"/>
      <c r="E3" s="1875"/>
      <c r="F3" s="1875"/>
      <c r="G3" s="1875"/>
      <c r="H3" s="1875"/>
      <c r="I3" s="1923"/>
      <c r="J3" s="1932" t="str">
        <f>'全社連結PL'!J3</f>
        <v>実績</v>
      </c>
      <c r="K3" s="1869"/>
      <c r="L3" s="1869"/>
      <c r="M3" s="1869"/>
      <c r="N3" s="1869"/>
      <c r="O3" s="1869"/>
      <c r="P3" s="1870"/>
      <c r="Q3" s="1931" t="str">
        <f>'全社連結PL'!Q3</f>
        <v>実績</v>
      </c>
      <c r="R3" s="1894"/>
      <c r="S3" s="1894"/>
      <c r="T3" s="1894"/>
      <c r="U3" s="1894"/>
      <c r="V3" s="1894"/>
      <c r="W3" s="1911"/>
    </row>
    <row r="4" spans="1:23" ht="21.75" customHeight="1" thickBot="1">
      <c r="A4" s="31"/>
      <c r="B4" s="32"/>
      <c r="C4" s="1917" t="str">
        <f>'全社連結PL'!$C$4</f>
        <v>(2011年4月27日発表)</v>
      </c>
      <c r="D4" s="1918"/>
      <c r="E4" s="1903"/>
      <c r="F4" s="1918"/>
      <c r="G4" s="1903"/>
      <c r="H4" s="1903"/>
      <c r="I4" s="1904"/>
      <c r="J4" s="1935" t="str">
        <f>'全社連結PL'!J4</f>
        <v>(2011年4月27日発表）</v>
      </c>
      <c r="K4" s="1899"/>
      <c r="L4" s="1899"/>
      <c r="M4" s="1899"/>
      <c r="N4" s="1900"/>
      <c r="O4" s="1900"/>
      <c r="P4" s="1901"/>
      <c r="Q4" s="1933"/>
      <c r="R4" s="1928"/>
      <c r="S4" s="1929"/>
      <c r="T4" s="1928"/>
      <c r="U4" s="1928"/>
      <c r="V4" s="1929"/>
      <c r="W4" s="1930"/>
    </row>
    <row r="5" spans="1:23" ht="21.75" customHeight="1" thickBot="1">
      <c r="A5" s="1877" t="s">
        <v>10</v>
      </c>
      <c r="B5" s="1878"/>
      <c r="C5" s="1228" t="str">
        <f>'全社連結PL'!C5</f>
        <v>第1P</v>
      </c>
      <c r="D5" s="118" t="str">
        <f>'全社連結PL'!D5</f>
        <v>第2P</v>
      </c>
      <c r="E5" s="119" t="str">
        <f>'全社連結PL'!E5</f>
        <v>第3P</v>
      </c>
      <c r="F5" s="58" t="str">
        <f>'全社連結PL'!F5</f>
        <v>第4P</v>
      </c>
      <c r="G5" s="9" t="str">
        <f>'全社連結PL'!G5</f>
        <v>上期P</v>
      </c>
      <c r="H5" s="59" t="str">
        <f>'全社連結PL'!H5</f>
        <v>下期P</v>
      </c>
      <c r="I5" s="59" t="str">
        <f>'全社連結PL'!I5</f>
        <v>通期P</v>
      </c>
      <c r="J5" s="1232" t="str">
        <f>'全社連結PL'!J5</f>
        <v>第1A</v>
      </c>
      <c r="K5" s="139" t="str">
        <f>'全社連結PL'!K5</f>
        <v>第2A</v>
      </c>
      <c r="L5" s="137" t="str">
        <f>'全社連結PL'!L5</f>
        <v>第3A</v>
      </c>
      <c r="M5" s="139" t="str">
        <f>'全社連結PL'!M5</f>
        <v>第4A</v>
      </c>
      <c r="N5" s="140" t="str">
        <f>'全社連結PL'!N5</f>
        <v>上期A</v>
      </c>
      <c r="O5" s="140" t="str">
        <f>'全社連結PL'!O5</f>
        <v>下期A</v>
      </c>
      <c r="P5" s="141" t="str">
        <f>'全社連結PL'!P5</f>
        <v>通期A</v>
      </c>
      <c r="Q5" s="93" t="s">
        <v>36</v>
      </c>
      <c r="R5" s="2" t="s">
        <v>55</v>
      </c>
      <c r="S5" s="80" t="s">
        <v>38</v>
      </c>
      <c r="T5" s="6" t="s">
        <v>39</v>
      </c>
      <c r="U5" s="7" t="s">
        <v>37</v>
      </c>
      <c r="V5" s="7" t="s">
        <v>40</v>
      </c>
      <c r="W5" s="7" t="s">
        <v>41</v>
      </c>
    </row>
    <row r="6" spans="1:23" ht="21.75" customHeight="1" thickBot="1" thickTop="1">
      <c r="A6" s="613" t="s">
        <v>11</v>
      </c>
      <c r="B6" s="614"/>
      <c r="C6" s="527">
        <v>15</v>
      </c>
      <c r="D6" s="1059"/>
      <c r="E6" s="371"/>
      <c r="F6" s="1060"/>
      <c r="G6" s="1718" t="s">
        <v>114</v>
      </c>
      <c r="H6" s="1718" t="s">
        <v>114</v>
      </c>
      <c r="I6" s="1734" t="s">
        <v>114</v>
      </c>
      <c r="J6" s="1184">
        <v>14.315049530000001</v>
      </c>
      <c r="K6" s="1299">
        <v>12.571063289999998</v>
      </c>
      <c r="L6" s="1300">
        <v>16.20195476</v>
      </c>
      <c r="M6" s="1301">
        <v>14.196979110000003</v>
      </c>
      <c r="N6" s="1302">
        <v>26.886112819999997</v>
      </c>
      <c r="O6" s="1302">
        <v>30.39893387</v>
      </c>
      <c r="P6" s="1303">
        <v>58</v>
      </c>
      <c r="Q6" s="398">
        <v>21.509626759999996</v>
      </c>
      <c r="R6" s="386">
        <v>20.61080875000001</v>
      </c>
      <c r="S6" s="387">
        <v>26.188810359999998</v>
      </c>
      <c r="T6" s="388">
        <v>24.049841989999994</v>
      </c>
      <c r="U6" s="389">
        <v>42.12043551000001</v>
      </c>
      <c r="V6" s="389">
        <v>50.238652349999995</v>
      </c>
      <c r="W6" s="522">
        <v>93</v>
      </c>
    </row>
    <row r="7" spans="1:23" ht="21.75" customHeight="1">
      <c r="A7" s="142" t="s">
        <v>12</v>
      </c>
      <c r="B7" s="640"/>
      <c r="C7" s="1346">
        <v>0</v>
      </c>
      <c r="D7" s="1061"/>
      <c r="E7" s="754"/>
      <c r="F7" s="1062"/>
      <c r="G7" s="1720" t="s">
        <v>114</v>
      </c>
      <c r="H7" s="1720" t="s">
        <v>114</v>
      </c>
      <c r="I7" s="1735" t="s">
        <v>114</v>
      </c>
      <c r="J7" s="1185">
        <v>3</v>
      </c>
      <c r="K7" s="1304">
        <v>0.852969059999995</v>
      </c>
      <c r="L7" s="1305">
        <v>2.1598312700000033</v>
      </c>
      <c r="M7" s="1306">
        <v>1.0548949700000514</v>
      </c>
      <c r="N7" s="1307">
        <v>2.5812030200000105</v>
      </c>
      <c r="O7" s="1307">
        <v>3.2147262400000547</v>
      </c>
      <c r="P7" s="1308">
        <v>5</v>
      </c>
      <c r="Q7" s="771">
        <v>0.8444496754000009</v>
      </c>
      <c r="R7" s="756">
        <v>0.9843935309999985</v>
      </c>
      <c r="S7" s="757">
        <v>2.8627207131000136</v>
      </c>
      <c r="T7" s="758">
        <v>2.6030594876999</v>
      </c>
      <c r="U7" s="760">
        <v>1.8288432063999993</v>
      </c>
      <c r="V7" s="760">
        <v>5.465780200799913</v>
      </c>
      <c r="W7" s="791">
        <v>6</v>
      </c>
    </row>
    <row r="8" spans="1:23" ht="21.75" customHeight="1">
      <c r="A8" s="632"/>
      <c r="B8" s="633" t="str">
        <f>IAB!B8</f>
        <v>米州</v>
      </c>
      <c r="C8" s="1212"/>
      <c r="D8" s="745"/>
      <c r="E8" s="745"/>
      <c r="F8" s="1064"/>
      <c r="G8" s="1722" t="s">
        <v>114</v>
      </c>
      <c r="H8" s="1722" t="s">
        <v>114</v>
      </c>
      <c r="I8" s="1736" t="s">
        <v>114</v>
      </c>
      <c r="J8" s="1309">
        <v>0</v>
      </c>
      <c r="K8" s="1310">
        <v>0</v>
      </c>
      <c r="L8" s="1311">
        <v>0</v>
      </c>
      <c r="M8" s="1312">
        <v>-0.27</v>
      </c>
      <c r="N8" s="1313">
        <v>0</v>
      </c>
      <c r="O8" s="1313">
        <v>-0.27</v>
      </c>
      <c r="P8" s="1314">
        <v>-0.27</v>
      </c>
      <c r="Q8" s="770">
        <v>0</v>
      </c>
      <c r="R8" s="747">
        <v>0</v>
      </c>
      <c r="S8" s="748">
        <v>0.9381156509000063</v>
      </c>
      <c r="T8" s="749">
        <v>0.5503118970999121</v>
      </c>
      <c r="U8" s="751">
        <v>0</v>
      </c>
      <c r="V8" s="751">
        <v>1.4884275479999183</v>
      </c>
      <c r="W8" s="790">
        <v>1.4884275479999183</v>
      </c>
    </row>
    <row r="9" spans="1:23" ht="21.75" customHeight="1">
      <c r="A9" s="615"/>
      <c r="B9" s="616" t="str">
        <f>IAB!B9</f>
        <v>欧州他</v>
      </c>
      <c r="C9" s="1213"/>
      <c r="D9" s="729"/>
      <c r="E9" s="729"/>
      <c r="F9" s="1066"/>
      <c r="G9" s="1724" t="s">
        <v>114</v>
      </c>
      <c r="H9" s="1724" t="s">
        <v>114</v>
      </c>
      <c r="I9" s="1737" t="s">
        <v>114</v>
      </c>
      <c r="J9" s="1315">
        <v>0</v>
      </c>
      <c r="K9" s="1316">
        <v>0</v>
      </c>
      <c r="L9" s="1317">
        <v>0</v>
      </c>
      <c r="M9" s="1318">
        <v>0</v>
      </c>
      <c r="N9" s="1319">
        <v>0</v>
      </c>
      <c r="O9" s="1319">
        <v>0</v>
      </c>
      <c r="P9" s="1320">
        <v>0</v>
      </c>
      <c r="Q9" s="768">
        <v>0</v>
      </c>
      <c r="R9" s="731">
        <v>0</v>
      </c>
      <c r="S9" s="732">
        <v>0</v>
      </c>
      <c r="T9" s="733">
        <v>0</v>
      </c>
      <c r="U9" s="735">
        <v>0</v>
      </c>
      <c r="V9" s="735">
        <v>0</v>
      </c>
      <c r="W9" s="788">
        <v>0</v>
      </c>
    </row>
    <row r="10" spans="1:23" ht="21.75" customHeight="1">
      <c r="A10" s="623"/>
      <c r="B10" s="616" t="str">
        <f>IAB!B10</f>
        <v>アジア</v>
      </c>
      <c r="C10" s="1213"/>
      <c r="D10" s="729"/>
      <c r="E10" s="729"/>
      <c r="F10" s="1066"/>
      <c r="G10" s="1724" t="s">
        <v>114</v>
      </c>
      <c r="H10" s="1724" t="s">
        <v>114</v>
      </c>
      <c r="I10" s="1737" t="s">
        <v>114</v>
      </c>
      <c r="J10" s="1315">
        <v>-0.2217660399999842</v>
      </c>
      <c r="K10" s="1316">
        <v>-0.12703094000000503</v>
      </c>
      <c r="L10" s="1317">
        <v>-0.16016872999999676</v>
      </c>
      <c r="M10" s="1318">
        <v>-0.07510502999994899</v>
      </c>
      <c r="N10" s="1319">
        <v>-0.34879697999998927</v>
      </c>
      <c r="O10" s="1319">
        <v>-0.23527375999994576</v>
      </c>
      <c r="P10" s="1320">
        <v>-0.584070739999935</v>
      </c>
      <c r="Q10" s="768">
        <v>0</v>
      </c>
      <c r="R10" s="731">
        <v>0</v>
      </c>
      <c r="S10" s="732">
        <v>-0.27345847139999274</v>
      </c>
      <c r="T10" s="733">
        <v>-0.3363293894000165</v>
      </c>
      <c r="U10" s="735">
        <v>0</v>
      </c>
      <c r="V10" s="735">
        <v>-0.6097878608000092</v>
      </c>
      <c r="W10" s="788">
        <v>-0.6097878608000092</v>
      </c>
    </row>
    <row r="11" spans="1:23" ht="21.75" customHeight="1">
      <c r="A11" s="615"/>
      <c r="B11" s="616" t="str">
        <f>IAB!B11</f>
        <v>中華圏</v>
      </c>
      <c r="C11" s="1213"/>
      <c r="D11" s="729"/>
      <c r="E11" s="729"/>
      <c r="F11" s="1066"/>
      <c r="G11" s="1724" t="s">
        <v>114</v>
      </c>
      <c r="H11" s="1724" t="s">
        <v>114</v>
      </c>
      <c r="I11" s="1737" t="s">
        <v>114</v>
      </c>
      <c r="J11" s="1315">
        <v>1.95</v>
      </c>
      <c r="K11" s="1316">
        <v>0.98</v>
      </c>
      <c r="L11" s="1317">
        <v>2.32</v>
      </c>
      <c r="M11" s="1318">
        <v>1.4</v>
      </c>
      <c r="N11" s="1319">
        <v>2.93</v>
      </c>
      <c r="O11" s="1319">
        <v>3.72</v>
      </c>
      <c r="P11" s="1320">
        <v>6.65</v>
      </c>
      <c r="Q11" s="768">
        <v>0.8444496754000009</v>
      </c>
      <c r="R11" s="731">
        <v>0.9843935309999985</v>
      </c>
      <c r="S11" s="732">
        <v>2.1980635336</v>
      </c>
      <c r="T11" s="733">
        <v>2.3890769800000045</v>
      </c>
      <c r="U11" s="735">
        <v>1.8288432063999993</v>
      </c>
      <c r="V11" s="735">
        <v>4.587140513600004</v>
      </c>
      <c r="W11" s="788">
        <v>6.415983720000003</v>
      </c>
    </row>
    <row r="12" spans="1:23" ht="21.75" customHeight="1" thickBot="1">
      <c r="A12" s="624"/>
      <c r="B12" s="625" t="str">
        <f>IAB!B12</f>
        <v>直接輸出</v>
      </c>
      <c r="C12" s="1214"/>
      <c r="D12" s="737"/>
      <c r="E12" s="737"/>
      <c r="F12" s="1068"/>
      <c r="G12" s="1726" t="s">
        <v>114</v>
      </c>
      <c r="H12" s="1726" t="s">
        <v>114</v>
      </c>
      <c r="I12" s="1738" t="s">
        <v>114</v>
      </c>
      <c r="J12" s="1321">
        <v>0</v>
      </c>
      <c r="K12" s="1322">
        <v>0</v>
      </c>
      <c r="L12" s="1323">
        <v>0</v>
      </c>
      <c r="M12" s="1324">
        <v>0</v>
      </c>
      <c r="N12" s="1325">
        <v>0</v>
      </c>
      <c r="O12" s="1325">
        <v>0</v>
      </c>
      <c r="P12" s="1326">
        <v>0</v>
      </c>
      <c r="Q12" s="769">
        <v>0</v>
      </c>
      <c r="R12" s="739">
        <v>0</v>
      </c>
      <c r="S12" s="740">
        <v>0</v>
      </c>
      <c r="T12" s="741">
        <v>0</v>
      </c>
      <c r="U12" s="743">
        <v>0</v>
      </c>
      <c r="V12" s="743">
        <v>0</v>
      </c>
      <c r="W12" s="789">
        <v>0</v>
      </c>
    </row>
    <row r="13" spans="1:23" ht="21.75" customHeight="1" thickBot="1" thickTop="1">
      <c r="A13" s="34" t="s">
        <v>13</v>
      </c>
      <c r="B13" s="35"/>
      <c r="C13" s="528">
        <v>15</v>
      </c>
      <c r="D13" s="1083"/>
      <c r="E13" s="391"/>
      <c r="F13" s="1078"/>
      <c r="G13" s="1731" t="s">
        <v>114</v>
      </c>
      <c r="H13" s="1731" t="s">
        <v>114</v>
      </c>
      <c r="I13" s="1739" t="s">
        <v>114</v>
      </c>
      <c r="J13" s="1186">
        <v>17</v>
      </c>
      <c r="K13" s="1327">
        <v>13.424032349999994</v>
      </c>
      <c r="L13" s="1328">
        <v>18.361786030000005</v>
      </c>
      <c r="M13" s="1329">
        <v>15.251874080000052</v>
      </c>
      <c r="N13" s="1330">
        <v>29.467315840000012</v>
      </c>
      <c r="O13" s="1330">
        <v>33.613660110000055</v>
      </c>
      <c r="P13" s="1331">
        <v>63.08097595000007</v>
      </c>
      <c r="Q13" s="399">
        <v>22.354076435399996</v>
      </c>
      <c r="R13" s="393">
        <v>21.59520228100001</v>
      </c>
      <c r="S13" s="394">
        <v>29.051531073100012</v>
      </c>
      <c r="T13" s="395">
        <v>26.6529014776999</v>
      </c>
      <c r="U13" s="396">
        <v>43.9492787164</v>
      </c>
      <c r="V13" s="396">
        <v>55.70443255079991</v>
      </c>
      <c r="W13" s="523">
        <v>99</v>
      </c>
    </row>
    <row r="14" spans="1:23" s="124" customFormat="1" ht="15" customHeight="1" thickBot="1">
      <c r="A14" s="73"/>
      <c r="B14" s="73"/>
      <c r="C14" s="228"/>
      <c r="D14" s="228"/>
      <c r="E14" s="228"/>
      <c r="F14" s="228"/>
      <c r="G14" s="228"/>
      <c r="H14" s="228"/>
      <c r="I14" s="228"/>
      <c r="J14" s="168"/>
      <c r="K14" s="168"/>
      <c r="L14" s="168"/>
      <c r="M14" s="168"/>
      <c r="N14" s="168"/>
      <c r="O14" s="168"/>
      <c r="P14" s="168"/>
      <c r="Q14" s="168"/>
      <c r="R14" s="1577"/>
      <c r="S14" s="1577"/>
      <c r="T14" s="1577"/>
      <c r="U14" s="1577"/>
      <c r="V14" s="1577"/>
      <c r="W14" s="1577"/>
    </row>
    <row r="15" spans="1:23" ht="21.75" customHeight="1" thickBot="1">
      <c r="A15" s="1879" t="s">
        <v>14</v>
      </c>
      <c r="B15" s="1880"/>
      <c r="C15" s="1228" t="str">
        <f>'全社連結PL'!C5</f>
        <v>第1P</v>
      </c>
      <c r="D15" s="118" t="str">
        <f>'全社連結PL'!D5</f>
        <v>第2P</v>
      </c>
      <c r="E15" s="119" t="str">
        <f>'全社連結PL'!E5</f>
        <v>第3P</v>
      </c>
      <c r="F15" s="58" t="str">
        <f>'全社連結PL'!F5</f>
        <v>第4P</v>
      </c>
      <c r="G15" s="9" t="s">
        <v>213</v>
      </c>
      <c r="H15" s="59" t="s">
        <v>214</v>
      </c>
      <c r="I15" s="59" t="s">
        <v>215</v>
      </c>
      <c r="J15" s="184" t="str">
        <f>'全社連結PL'!J28</f>
        <v>第1A</v>
      </c>
      <c r="K15" s="167" t="str">
        <f>'全社連結PL'!K28</f>
        <v>第2A</v>
      </c>
      <c r="L15" s="185" t="str">
        <f>'全社連結PL'!L28</f>
        <v>第3A</v>
      </c>
      <c r="M15" s="141" t="str">
        <f>'全社連結PL'!M28</f>
        <v>第4A</v>
      </c>
      <c r="N15" s="140" t="str">
        <f>'全社連結PL'!N28</f>
        <v>上期A</v>
      </c>
      <c r="O15" s="140" t="str">
        <f>'全社連結PL'!O28</f>
        <v>下期A</v>
      </c>
      <c r="P15" s="141" t="str">
        <f>'全社連結PL'!P28</f>
        <v>通期A</v>
      </c>
      <c r="Q15" s="190" t="s">
        <v>36</v>
      </c>
      <c r="R15" s="187" t="s">
        <v>110</v>
      </c>
      <c r="S15" s="188" t="s">
        <v>38</v>
      </c>
      <c r="T15" s="111" t="s">
        <v>39</v>
      </c>
      <c r="U15" s="7" t="s">
        <v>37</v>
      </c>
      <c r="V15" s="111" t="s">
        <v>40</v>
      </c>
      <c r="W15" s="7" t="s">
        <v>41</v>
      </c>
    </row>
    <row r="16" spans="1:23" ht="21.75" customHeight="1" thickTop="1">
      <c r="A16" s="38" t="s">
        <v>5</v>
      </c>
      <c r="B16" s="90"/>
      <c r="C16" s="1051"/>
      <c r="D16" s="371"/>
      <c r="E16" s="371"/>
      <c r="F16" s="372"/>
      <c r="G16" s="1689" t="s">
        <v>114</v>
      </c>
      <c r="H16" s="1689" t="s">
        <v>114</v>
      </c>
      <c r="I16" s="1689" t="s">
        <v>114</v>
      </c>
      <c r="J16" s="1266">
        <v>-19.05</v>
      </c>
      <c r="K16" s="1267">
        <v>-9.28</v>
      </c>
      <c r="L16" s="1267">
        <v>-11.61</v>
      </c>
      <c r="M16" s="1268">
        <v>-33.45</v>
      </c>
      <c r="N16" s="1269">
        <v>-28.33</v>
      </c>
      <c r="O16" s="1269">
        <v>-45.06</v>
      </c>
      <c r="P16" s="1269">
        <v>-73.39</v>
      </c>
      <c r="Q16" s="373">
        <v>-23.267972169999556</v>
      </c>
      <c r="R16" s="374">
        <v>-28.505042099999844</v>
      </c>
      <c r="S16" s="374">
        <v>-25.07</v>
      </c>
      <c r="T16" s="375">
        <v>-42.926985730000595</v>
      </c>
      <c r="U16" s="376">
        <v>-51.7730142699994</v>
      </c>
      <c r="V16" s="376">
        <v>-67.9969857300006</v>
      </c>
      <c r="W16" s="377">
        <v>-119.77</v>
      </c>
    </row>
    <row r="17" spans="1:23" ht="21.75" customHeight="1" thickBot="1">
      <c r="A17" s="91" t="s">
        <v>29</v>
      </c>
      <c r="B17" s="92"/>
      <c r="C17" s="1081"/>
      <c r="D17" s="173"/>
      <c r="E17" s="173"/>
      <c r="F17" s="206"/>
      <c r="G17" s="1631" t="s">
        <v>114</v>
      </c>
      <c r="H17" s="1631" t="s">
        <v>114</v>
      </c>
      <c r="I17" s="1631" t="s">
        <v>114</v>
      </c>
      <c r="J17" s="1332" t="s">
        <v>132</v>
      </c>
      <c r="K17" s="1333" t="s">
        <v>132</v>
      </c>
      <c r="L17" s="1333" t="s">
        <v>132</v>
      </c>
      <c r="M17" s="1344" t="s">
        <v>132</v>
      </c>
      <c r="N17" s="1343" t="s">
        <v>132</v>
      </c>
      <c r="O17" s="1343" t="s">
        <v>132</v>
      </c>
      <c r="P17" s="1343" t="s">
        <v>132</v>
      </c>
      <c r="Q17" s="195" t="s">
        <v>84</v>
      </c>
      <c r="R17" s="196" t="s">
        <v>84</v>
      </c>
      <c r="S17" s="196" t="s">
        <v>84</v>
      </c>
      <c r="T17" s="208" t="s">
        <v>84</v>
      </c>
      <c r="U17" s="174" t="s">
        <v>84</v>
      </c>
      <c r="V17" s="174" t="s">
        <v>84</v>
      </c>
      <c r="W17" s="174" t="s">
        <v>84</v>
      </c>
    </row>
    <row r="18" spans="17:23" ht="21.75" customHeight="1" thickBot="1">
      <c r="Q18" s="61"/>
      <c r="R18" s="61"/>
      <c r="S18" s="61"/>
      <c r="T18" s="61"/>
      <c r="U18" s="61"/>
      <c r="V18" s="61"/>
      <c r="W18" s="94" t="s">
        <v>16</v>
      </c>
    </row>
    <row r="19" spans="8:23" ht="21.75" customHeight="1">
      <c r="H19" s="41"/>
      <c r="I19" s="60"/>
      <c r="J19" s="1896" t="str">
        <f>'全社連結PL'!J32</f>
        <v>2012年3月期計画 と 2011年3月期実績との比較</v>
      </c>
      <c r="K19" s="1897"/>
      <c r="L19" s="1897"/>
      <c r="M19" s="1897"/>
      <c r="N19" s="1897"/>
      <c r="O19" s="1897"/>
      <c r="P19" s="1934"/>
      <c r="Q19" s="1889" t="str">
        <f>'全社連結PL'!Q32</f>
        <v>2011年3月期実績　と　2010年3月期実績との比較</v>
      </c>
      <c r="R19" s="1890"/>
      <c r="S19" s="1890"/>
      <c r="T19" s="1890"/>
      <c r="U19" s="1890"/>
      <c r="V19" s="1890"/>
      <c r="W19" s="1891"/>
    </row>
    <row r="20" spans="8:23" ht="21.75" customHeight="1" thickBot="1">
      <c r="H20" s="1868" t="str">
        <f>A3</f>
        <v>消去&amp;調整他</v>
      </c>
      <c r="I20" s="1862"/>
      <c r="J20" s="1936"/>
      <c r="K20" s="1883"/>
      <c r="L20" s="1883"/>
      <c r="M20" s="1883"/>
      <c r="N20" s="1883"/>
      <c r="O20" s="1883"/>
      <c r="P20" s="1937"/>
      <c r="Q20" s="1931"/>
      <c r="R20" s="1894"/>
      <c r="S20" s="1894"/>
      <c r="T20" s="1894"/>
      <c r="U20" s="1894"/>
      <c r="V20" s="1894"/>
      <c r="W20" s="1895"/>
    </row>
    <row r="21" spans="2:23" ht="21.75" customHeight="1" thickBot="1">
      <c r="B21" s="161"/>
      <c r="H21" s="1877" t="s">
        <v>10</v>
      </c>
      <c r="I21" s="1878"/>
      <c r="J21" s="138" t="s">
        <v>96</v>
      </c>
      <c r="K21" s="138" t="s">
        <v>97</v>
      </c>
      <c r="L21" s="138" t="s">
        <v>98</v>
      </c>
      <c r="M21" s="1274" t="s">
        <v>99</v>
      </c>
      <c r="N21" s="140" t="s">
        <v>74</v>
      </c>
      <c r="O21" s="140" t="s">
        <v>75</v>
      </c>
      <c r="P21" s="140" t="s">
        <v>76</v>
      </c>
      <c r="Q21" s="113" t="str">
        <f>'全社連結PL'!Q34</f>
        <v>第1A</v>
      </c>
      <c r="R21" s="192" t="str">
        <f>'全社連結PL'!R34</f>
        <v>第2A</v>
      </c>
      <c r="S21" s="80" t="str">
        <f>'全社連結PL'!S34</f>
        <v>第3A</v>
      </c>
      <c r="T21" s="227" t="str">
        <f>'全社連結PL'!T34</f>
        <v>第4A</v>
      </c>
      <c r="U21" s="7" t="str">
        <f>'全社連結PL'!U34</f>
        <v>上期A</v>
      </c>
      <c r="V21" s="111" t="str">
        <f>'全社連結PL'!V34</f>
        <v>下期A</v>
      </c>
      <c r="W21" s="7" t="str">
        <f>'全社連結PL'!W34</f>
        <v>通期A</v>
      </c>
    </row>
    <row r="22" spans="1:24" ht="21.75" customHeight="1" thickBot="1" thickTop="1">
      <c r="A22" s="161"/>
      <c r="H22" s="613" t="s">
        <v>11</v>
      </c>
      <c r="I22" s="614"/>
      <c r="J22" s="1275">
        <f>+C6/J6</f>
        <v>1.047848278035263</v>
      </c>
      <c r="K22" s="792"/>
      <c r="L22" s="792"/>
      <c r="M22" s="793"/>
      <c r="N22" s="1743" t="s">
        <v>114</v>
      </c>
      <c r="O22" s="1743" t="s">
        <v>114</v>
      </c>
      <c r="P22" s="1743" t="s">
        <v>114</v>
      </c>
      <c r="Q22" s="794">
        <f aca="true" t="shared" si="0" ref="Q22:V23">+J6/Q6</f>
        <v>0.6655182672263162</v>
      </c>
      <c r="R22" s="579">
        <f t="shared" si="0"/>
        <v>0.6099257648004711</v>
      </c>
      <c r="S22" s="579">
        <f t="shared" si="0"/>
        <v>0.6186594403213663</v>
      </c>
      <c r="T22" s="653">
        <f t="shared" si="0"/>
        <v>0.5903148601102308</v>
      </c>
      <c r="U22" s="794">
        <f t="shared" si="0"/>
        <v>0.6383151668414454</v>
      </c>
      <c r="V22" s="794">
        <f t="shared" si="0"/>
        <v>0.6050905517572069</v>
      </c>
      <c r="W22" s="580">
        <v>0.617</v>
      </c>
      <c r="X22" s="46"/>
    </row>
    <row r="23" spans="8:24" ht="21.75" customHeight="1">
      <c r="H23" s="142" t="s">
        <v>12</v>
      </c>
      <c r="I23" s="640"/>
      <c r="J23" s="1276">
        <v>0.284</v>
      </c>
      <c r="K23" s="806"/>
      <c r="L23" s="806"/>
      <c r="M23" s="807"/>
      <c r="N23" s="1675" t="s">
        <v>114</v>
      </c>
      <c r="O23" s="1675" t="s">
        <v>114</v>
      </c>
      <c r="P23" s="1675" t="s">
        <v>114</v>
      </c>
      <c r="Q23" s="565">
        <f t="shared" si="0"/>
        <v>3.5526095721203905</v>
      </c>
      <c r="R23" s="679">
        <f t="shared" si="0"/>
        <v>0.8664919395940202</v>
      </c>
      <c r="S23" s="679">
        <f t="shared" si="0"/>
        <v>0.7544680345925684</v>
      </c>
      <c r="T23" s="680">
        <f t="shared" si="0"/>
        <v>0.4052519640771527</v>
      </c>
      <c r="U23" s="565">
        <f t="shared" si="0"/>
        <v>1.411385629433482</v>
      </c>
      <c r="V23" s="565">
        <f t="shared" si="0"/>
        <v>0.5881550523252987</v>
      </c>
      <c r="W23" s="681">
        <v>0.832</v>
      </c>
      <c r="X23" s="46"/>
    </row>
    <row r="24" spans="8:23" ht="21.75" customHeight="1">
      <c r="H24" s="632"/>
      <c r="I24" s="633" t="str">
        <f>IAB!B8</f>
        <v>米州</v>
      </c>
      <c r="J24" s="1075"/>
      <c r="K24" s="781"/>
      <c r="L24" s="781"/>
      <c r="M24" s="804"/>
      <c r="N24" s="1694" t="s">
        <v>114</v>
      </c>
      <c r="O24" s="1694" t="s">
        <v>114</v>
      </c>
      <c r="P24" s="1694" t="s">
        <v>114</v>
      </c>
      <c r="Q24" s="805" t="s">
        <v>130</v>
      </c>
      <c r="R24" s="784" t="s">
        <v>130</v>
      </c>
      <c r="S24" s="784" t="s">
        <v>131</v>
      </c>
      <c r="T24" s="785" t="s">
        <v>131</v>
      </c>
      <c r="U24" s="805" t="s">
        <v>130</v>
      </c>
      <c r="V24" s="805" t="s">
        <v>131</v>
      </c>
      <c r="W24" s="786" t="s">
        <v>131</v>
      </c>
    </row>
    <row r="25" spans="8:23" ht="21.75" customHeight="1">
      <c r="H25" s="615"/>
      <c r="I25" s="616" t="str">
        <f>IAB!B9</f>
        <v>欧州他</v>
      </c>
      <c r="J25" s="1215"/>
      <c r="K25" s="773"/>
      <c r="L25" s="773"/>
      <c r="M25" s="795"/>
      <c r="N25" s="1696" t="s">
        <v>114</v>
      </c>
      <c r="O25" s="1696" t="s">
        <v>114</v>
      </c>
      <c r="P25" s="1696" t="s">
        <v>114</v>
      </c>
      <c r="Q25" s="796" t="s">
        <v>130</v>
      </c>
      <c r="R25" s="776" t="s">
        <v>130</v>
      </c>
      <c r="S25" s="776" t="s">
        <v>130</v>
      </c>
      <c r="T25" s="777" t="s">
        <v>130</v>
      </c>
      <c r="U25" s="796" t="s">
        <v>130</v>
      </c>
      <c r="V25" s="796" t="s">
        <v>130</v>
      </c>
      <c r="W25" s="778" t="s">
        <v>130</v>
      </c>
    </row>
    <row r="26" spans="8:23" ht="21.75" customHeight="1">
      <c r="H26" s="623"/>
      <c r="I26" s="616" t="str">
        <f>IAB!B10</f>
        <v>アジア</v>
      </c>
      <c r="J26" s="1215"/>
      <c r="K26" s="773"/>
      <c r="L26" s="773"/>
      <c r="M26" s="795"/>
      <c r="N26" s="1696" t="s">
        <v>114</v>
      </c>
      <c r="O26" s="1696" t="s">
        <v>114</v>
      </c>
      <c r="P26" s="1696" t="s">
        <v>114</v>
      </c>
      <c r="Q26" s="796" t="s">
        <v>130</v>
      </c>
      <c r="R26" s="776" t="s">
        <v>130</v>
      </c>
      <c r="S26" s="776" t="s">
        <v>130</v>
      </c>
      <c r="T26" s="777" t="s">
        <v>130</v>
      </c>
      <c r="U26" s="796" t="s">
        <v>130</v>
      </c>
      <c r="V26" s="796" t="s">
        <v>130</v>
      </c>
      <c r="W26" s="778" t="s">
        <v>130</v>
      </c>
    </row>
    <row r="27" spans="8:23" ht="21.75" customHeight="1">
      <c r="H27" s="615"/>
      <c r="I27" s="616" t="str">
        <f>IAB!B11</f>
        <v>中華圏</v>
      </c>
      <c r="J27" s="978"/>
      <c r="K27" s="773"/>
      <c r="L27" s="773"/>
      <c r="M27" s="795"/>
      <c r="N27" s="1696" t="s">
        <v>114</v>
      </c>
      <c r="O27" s="1696" t="s">
        <v>114</v>
      </c>
      <c r="P27" s="1696" t="s">
        <v>114</v>
      </c>
      <c r="Q27" s="797">
        <f aca="true" t="shared" si="1" ref="Q27:W27">+J11/Q11</f>
        <v>2.309196221878254</v>
      </c>
      <c r="R27" s="659">
        <f t="shared" si="1"/>
        <v>0.9955368144328058</v>
      </c>
      <c r="S27" s="776">
        <f t="shared" si="1"/>
        <v>1.0554744958624065</v>
      </c>
      <c r="T27" s="660">
        <f t="shared" si="1"/>
        <v>0.586000372411607</v>
      </c>
      <c r="U27" s="797">
        <f t="shared" si="1"/>
        <v>1.6021056314431577</v>
      </c>
      <c r="V27" s="797">
        <f t="shared" si="1"/>
        <v>0.8109627313510244</v>
      </c>
      <c r="W27" s="661">
        <f t="shared" si="1"/>
        <v>1.0364739516514854</v>
      </c>
    </row>
    <row r="28" spans="8:23" ht="21.75" customHeight="1" thickBot="1">
      <c r="H28" s="624"/>
      <c r="I28" s="625" t="str">
        <f>IAB!B12</f>
        <v>直接輸出</v>
      </c>
      <c r="J28" s="1218"/>
      <c r="K28" s="798"/>
      <c r="L28" s="798"/>
      <c r="M28" s="799"/>
      <c r="N28" s="1730" t="s">
        <v>114</v>
      </c>
      <c r="O28" s="1730" t="s">
        <v>114</v>
      </c>
      <c r="P28" s="1730" t="s">
        <v>114</v>
      </c>
      <c r="Q28" s="800" t="s">
        <v>130</v>
      </c>
      <c r="R28" s="801" t="s">
        <v>130</v>
      </c>
      <c r="S28" s="801" t="s">
        <v>130</v>
      </c>
      <c r="T28" s="802" t="s">
        <v>130</v>
      </c>
      <c r="U28" s="800" t="s">
        <v>130</v>
      </c>
      <c r="V28" s="800" t="s">
        <v>130</v>
      </c>
      <c r="W28" s="803" t="s">
        <v>130</v>
      </c>
    </row>
    <row r="29" spans="8:23" ht="21.75" customHeight="1" thickBot="1" thickTop="1">
      <c r="H29" s="34" t="s">
        <v>13</v>
      </c>
      <c r="I29" s="35"/>
      <c r="J29" s="1277">
        <v>0.966</v>
      </c>
      <c r="K29" s="233"/>
      <c r="L29" s="233"/>
      <c r="M29" s="234"/>
      <c r="N29" s="1700" t="s">
        <v>114</v>
      </c>
      <c r="O29" s="1700" t="s">
        <v>114</v>
      </c>
      <c r="P29" s="1700" t="s">
        <v>114</v>
      </c>
      <c r="Q29" s="531">
        <f aca="true" t="shared" si="2" ref="Q29:V29">+J13/Q13</f>
        <v>0.7604876922170105</v>
      </c>
      <c r="R29" s="518">
        <f t="shared" si="2"/>
        <v>0.6216210515337839</v>
      </c>
      <c r="S29" s="518">
        <f t="shared" si="2"/>
        <v>0.632041938987578</v>
      </c>
      <c r="T29" s="559">
        <f t="shared" si="2"/>
        <v>0.5722406655335847</v>
      </c>
      <c r="U29" s="531">
        <f t="shared" si="2"/>
        <v>0.6704846291141534</v>
      </c>
      <c r="V29" s="531">
        <f t="shared" si="2"/>
        <v>0.6034288219226707</v>
      </c>
      <c r="W29" s="530">
        <v>0.633</v>
      </c>
    </row>
    <row r="30" spans="8:23" ht="15" customHeight="1" thickBot="1">
      <c r="H30" s="36"/>
      <c r="I30" s="36"/>
      <c r="J30" s="69"/>
      <c r="K30" s="69"/>
      <c r="L30" s="69"/>
      <c r="M30" s="69"/>
      <c r="N30" s="1710"/>
      <c r="O30" s="1710"/>
      <c r="P30" s="1710"/>
      <c r="Q30" s="8"/>
      <c r="R30" s="8"/>
      <c r="S30" s="8"/>
      <c r="T30" s="8"/>
      <c r="U30" s="8"/>
      <c r="V30" s="8"/>
      <c r="W30" s="8"/>
    </row>
    <row r="31" spans="8:23" ht="21.75" customHeight="1" thickBot="1">
      <c r="H31" s="1879" t="s">
        <v>14</v>
      </c>
      <c r="I31" s="1905"/>
      <c r="J31" s="184" t="s">
        <v>96</v>
      </c>
      <c r="K31" s="185" t="s">
        <v>97</v>
      </c>
      <c r="L31" s="185" t="s">
        <v>98</v>
      </c>
      <c r="M31" s="1345" t="s">
        <v>99</v>
      </c>
      <c r="N31" s="140" t="s">
        <v>216</v>
      </c>
      <c r="O31" s="140" t="s">
        <v>217</v>
      </c>
      <c r="P31" s="141" t="s">
        <v>218</v>
      </c>
      <c r="Q31" s="190" t="str">
        <f>'全社連結PL'!Q51</f>
        <v>第1A</v>
      </c>
      <c r="R31" s="187" t="str">
        <f>'全社連結PL'!R51</f>
        <v>第2A</v>
      </c>
      <c r="S31" s="188" t="str">
        <f>'全社連結PL'!S51</f>
        <v>第3A</v>
      </c>
      <c r="T31" s="85" t="str">
        <f>'全社連結PL'!T51</f>
        <v>第4A</v>
      </c>
      <c r="U31" s="7" t="str">
        <f>'全社連結PL'!U51</f>
        <v>上期A</v>
      </c>
      <c r="V31" s="111" t="str">
        <f>'全社連結PL'!V51</f>
        <v>下期A</v>
      </c>
      <c r="W31" s="7" t="str">
        <f>'全社連結PL'!W51</f>
        <v>通期A</v>
      </c>
    </row>
    <row r="32" spans="8:23" ht="21.75" customHeight="1" thickBot="1" thickTop="1">
      <c r="H32" s="78" t="s">
        <v>5</v>
      </c>
      <c r="I32" s="79"/>
      <c r="J32" s="1082"/>
      <c r="K32" s="253"/>
      <c r="L32" s="253"/>
      <c r="M32" s="257"/>
      <c r="N32" s="1700" t="s">
        <v>114</v>
      </c>
      <c r="O32" s="1700" t="s">
        <v>114</v>
      </c>
      <c r="P32" s="1742" t="s">
        <v>114</v>
      </c>
      <c r="Q32" s="191" t="s">
        <v>130</v>
      </c>
      <c r="R32" s="106" t="s">
        <v>130</v>
      </c>
      <c r="S32" s="106" t="s">
        <v>130</v>
      </c>
      <c r="T32" s="560" t="s">
        <v>130</v>
      </c>
      <c r="U32" s="107" t="s">
        <v>130</v>
      </c>
      <c r="V32" s="134" t="s">
        <v>130</v>
      </c>
      <c r="W32" s="107" t="s">
        <v>130</v>
      </c>
    </row>
  </sheetData>
  <mergeCells count="19">
    <mergeCell ref="H31:I31"/>
    <mergeCell ref="H20:I20"/>
    <mergeCell ref="Q20:W20"/>
    <mergeCell ref="H21:I21"/>
    <mergeCell ref="J20:P20"/>
    <mergeCell ref="Q4:W4"/>
    <mergeCell ref="A5:B5"/>
    <mergeCell ref="A15:B15"/>
    <mergeCell ref="Q19:W19"/>
    <mergeCell ref="J19:P19"/>
    <mergeCell ref="C4:I4"/>
    <mergeCell ref="J4:P4"/>
    <mergeCell ref="Q2:W2"/>
    <mergeCell ref="A3:B3"/>
    <mergeCell ref="Q3:W3"/>
    <mergeCell ref="J2:P2"/>
    <mergeCell ref="J3:P3"/>
    <mergeCell ref="C2:I2"/>
    <mergeCell ref="C3:I3"/>
  </mergeCells>
  <printOptions/>
  <pageMargins left="0.35433070866141736" right="0.2755905511811024" top="0.53" bottom="0.1968503937007874" header="0.33" footer="0.35433070866141736"/>
  <pageSetup horizontalDpi="600" verticalDpi="600" orientation="landscape" paperSize="9" scale="70" r:id="rId4"/>
  <headerFooter alignWithMargins="0">
    <oddFooter>&amp;C９&amp;R2011年3月期 データ集 消去＆調整</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940133</dc:creator>
  <cp:keywords/>
  <dc:description/>
  <cp:lastModifiedBy>オムロン</cp:lastModifiedBy>
  <cp:lastPrinted>2011-04-27T08:13:20Z</cp:lastPrinted>
  <dcterms:created xsi:type="dcterms:W3CDTF">2004-07-14T08:18:12Z</dcterms:created>
  <dcterms:modified xsi:type="dcterms:W3CDTF">2011-05-10T08:28:26Z</dcterms:modified>
  <cp:category/>
  <cp:version/>
  <cp:contentType/>
  <cp:contentStatus/>
</cp:coreProperties>
</file>